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uckerman.7\Desktop\"/>
    </mc:Choice>
  </mc:AlternateContent>
  <bookViews>
    <workbookView xWindow="0" yWindow="0" windowWidth="17940" windowHeight="8100" tabRatio="953"/>
  </bookViews>
  <sheets>
    <sheet name="Instructions" sheetId="30" r:id="rId1"/>
    <sheet name="Summary" sheetId="17" r:id="rId2"/>
    <sheet name="Ex C - Proj Estimate" sheetId="1" r:id="rId3"/>
    <sheet name="Iteration Calc" sheetId="27" state="hidden" r:id="rId4"/>
    <sheet name="Ex F - Staffing Plan Const." sheetId="6" r:id="rId5"/>
    <sheet name="Ex I - Allowances" sheetId="25" r:id="rId6"/>
    <sheet name="Ex J - Unit Prices" sheetId="22" r:id="rId7"/>
    <sheet name="Ex K - Alternates" sheetId="23" r:id="rId8"/>
    <sheet name="Ex M - General Cond" sheetId="28" r:id="rId9"/>
  </sheets>
  <definedNames>
    <definedName name="_xlnm.Print_Area" localSheetId="2">'Ex C - Proj Estimate'!$A$1:$I$59</definedName>
    <definedName name="_xlnm.Print_Area" localSheetId="4">'Ex F - Staffing Plan Const.'!$A$1:$AS$46</definedName>
    <definedName name="_xlnm.Print_Area" localSheetId="5">'Ex I - Allowances'!$A$1:$P$36</definedName>
    <definedName name="_xlnm.Print_Area" localSheetId="6">'Ex J - Unit Prices'!$A$1:$J$35</definedName>
    <definedName name="_xlnm.Print_Area" localSheetId="7">'Ex K - Alternates'!$A$1:$Q$40</definedName>
    <definedName name="_xlnm.Print_Area" localSheetId="8">'Ex M - General Cond'!$A$1:$G$33</definedName>
    <definedName name="_xlnm.Print_Area" localSheetId="1">Summary!$A$2:$K$28</definedName>
    <definedName name="_xlnm.Print_Titles" localSheetId="5">'Ex I - Allowances'!$1:$6</definedName>
    <definedName name="_xlnm.Print_Titles" localSheetId="6">'Ex J - Unit Prices'!$1:$6</definedName>
    <definedName name="_xlnm.Print_Titles" localSheetId="7">'Ex K - Alternates'!$1:$11</definedName>
    <definedName name="_xlnm.Print_Titles" localSheetId="1">Summary!$5:$7</definedName>
  </definedNames>
  <calcPr calcId="162913"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4" i="6" l="1"/>
  <c r="AG44" i="6"/>
  <c r="AH44" i="6"/>
  <c r="AI44" i="6"/>
  <c r="AJ44" i="6"/>
  <c r="AK44" i="6"/>
  <c r="AL44" i="6"/>
  <c r="AM44" i="6"/>
  <c r="AN44" i="6"/>
  <c r="AO44" i="6"/>
  <c r="AE44" i="6"/>
  <c r="AD44" i="6"/>
  <c r="R44" i="6"/>
  <c r="S44" i="6"/>
  <c r="T44" i="6"/>
  <c r="U44" i="6"/>
  <c r="V44" i="6"/>
  <c r="W44" i="6"/>
  <c r="X44" i="6"/>
  <c r="Y44" i="6"/>
  <c r="Z44" i="6"/>
  <c r="AA44" i="6"/>
  <c r="Q44" i="6"/>
  <c r="P44" i="6"/>
  <c r="D44" i="6"/>
  <c r="E44" i="6"/>
  <c r="F44" i="6"/>
  <c r="G44" i="6"/>
  <c r="H44" i="6"/>
  <c r="I44" i="6"/>
  <c r="J44" i="6"/>
  <c r="K44" i="6"/>
  <c r="L44" i="6"/>
  <c r="M44" i="6"/>
  <c r="C44" i="6"/>
  <c r="B44" i="6"/>
  <c r="N36" i="25" l="1"/>
  <c r="K36" i="25"/>
  <c r="J39" i="23" l="1"/>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L9" i="23" l="1"/>
  <c r="J11" i="23"/>
  <c r="B3" i="28"/>
  <c r="A3" i="23"/>
  <c r="A3" i="22"/>
  <c r="A3" i="25"/>
  <c r="A3" i="6"/>
  <c r="A3" i="1"/>
  <c r="Q11" i="23" l="1"/>
  <c r="M9" i="23" l="1"/>
  <c r="K9" i="23"/>
  <c r="I44" i="1" l="1"/>
  <c r="H44" i="1"/>
  <c r="E44" i="1"/>
  <c r="G40" i="1"/>
  <c r="AC12" i="27"/>
  <c r="Z12" i="27"/>
  <c r="W12" i="27"/>
  <c r="T12" i="27"/>
  <c r="Q12" i="27"/>
  <c r="N12" i="27"/>
  <c r="K12" i="27"/>
  <c r="H12" i="27"/>
  <c r="E12" i="27"/>
  <c r="B12" i="27"/>
  <c r="I42" i="1" l="1"/>
  <c r="I46" i="1" s="1"/>
  <c r="H42" i="1"/>
  <c r="H36" i="25"/>
  <c r="E42" i="1" s="1"/>
  <c r="E46" i="1" s="1"/>
  <c r="I40" i="23"/>
  <c r="H40" i="23"/>
  <c r="G40" i="23"/>
  <c r="G2" i="28" l="1"/>
  <c r="G1" i="28"/>
  <c r="A7" i="17"/>
  <c r="B6" i="28" l="1"/>
  <c r="B19" i="6" l="1"/>
  <c r="P19" i="6" s="1"/>
  <c r="AD19" i="6" s="1"/>
  <c r="B5" i="27" l="1"/>
  <c r="B13" i="27"/>
  <c r="E13" i="27" s="1"/>
  <c r="H13" i="27" s="1"/>
  <c r="K13" i="27" s="1"/>
  <c r="N13" i="27" s="1"/>
  <c r="Q13" i="27" s="1"/>
  <c r="T13" i="27" s="1"/>
  <c r="W13" i="27" s="1"/>
  <c r="Z13" i="27" s="1"/>
  <c r="AC13" i="27" s="1"/>
  <c r="B11" i="27"/>
  <c r="E11" i="27" s="1"/>
  <c r="H11" i="27" s="1"/>
  <c r="K11" i="27" s="1"/>
  <c r="N11" i="27" s="1"/>
  <c r="Q11" i="27" s="1"/>
  <c r="T11" i="27" s="1"/>
  <c r="W11" i="27" s="1"/>
  <c r="Z11" i="27" s="1"/>
  <c r="AC11" i="27" s="1"/>
  <c r="B4" i="27"/>
  <c r="E4" i="27" s="1"/>
  <c r="H4" i="27" s="1"/>
  <c r="B3" i="27"/>
  <c r="E3" i="27" s="1"/>
  <c r="H3" i="27" s="1"/>
  <c r="K3" i="27" l="1"/>
  <c r="K4" i="27"/>
  <c r="G41" i="1"/>
  <c r="G39" i="1"/>
  <c r="G38" i="1"/>
  <c r="G37" i="1"/>
  <c r="G36" i="1"/>
  <c r="G35" i="1"/>
  <c r="G34" i="1"/>
  <c r="G33" i="1"/>
  <c r="G32" i="1"/>
  <c r="G31" i="1"/>
  <c r="G30" i="1"/>
  <c r="G29" i="1"/>
  <c r="G28" i="1"/>
  <c r="G27" i="1"/>
  <c r="G26" i="1"/>
  <c r="G25" i="1"/>
  <c r="G24" i="1"/>
  <c r="G23" i="1"/>
  <c r="G22" i="1"/>
  <c r="G21" i="1"/>
  <c r="G20" i="1"/>
  <c r="G19" i="1"/>
  <c r="G18" i="1"/>
  <c r="G17" i="1"/>
  <c r="G16" i="1"/>
  <c r="N4" i="27" l="1"/>
  <c r="N3" i="27"/>
  <c r="AJ1" i="6"/>
  <c r="Q3" i="27" l="1"/>
  <c r="Q4" i="27"/>
  <c r="E1" i="22"/>
  <c r="G2" i="22"/>
  <c r="N2" i="23"/>
  <c r="K1" i="23"/>
  <c r="M2" i="25"/>
  <c r="K1" i="25"/>
  <c r="AR2" i="6"/>
  <c r="F2" i="1"/>
  <c r="E1" i="1"/>
  <c r="A6" i="6"/>
  <c r="A6" i="1"/>
  <c r="T3" i="27" l="1"/>
  <c r="T4" i="27"/>
  <c r="W4" i="27" l="1"/>
  <c r="W3" i="27"/>
  <c r="A6" i="25"/>
  <c r="A6" i="23"/>
  <c r="A6" i="22"/>
  <c r="Z3" i="27" l="1"/>
  <c r="Z4" i="27"/>
  <c r="F46" i="1"/>
  <c r="G16" i="17"/>
  <c r="I16" i="17" s="1"/>
  <c r="H46" i="1"/>
  <c r="G15" i="17" l="1"/>
  <c r="I15" i="17" s="1"/>
  <c r="C1" i="27"/>
  <c r="AC4" i="27"/>
  <c r="AC3" i="27"/>
  <c r="G46" i="1"/>
  <c r="AB43" i="6"/>
  <c r="AP37" i="6"/>
  <c r="AP38" i="6"/>
  <c r="AP39" i="6"/>
  <c r="AP40" i="6"/>
  <c r="AP41" i="6"/>
  <c r="AP42" i="6"/>
  <c r="AP43" i="6"/>
  <c r="AP36" i="6"/>
  <c r="AP28" i="6"/>
  <c r="AP29" i="6"/>
  <c r="AP30" i="6"/>
  <c r="AP31" i="6"/>
  <c r="AP32" i="6"/>
  <c r="AP33" i="6"/>
  <c r="AP34" i="6"/>
  <c r="AP27" i="6"/>
  <c r="AB37" i="6"/>
  <c r="AB38" i="6"/>
  <c r="AB39" i="6"/>
  <c r="AB40" i="6"/>
  <c r="AB41" i="6"/>
  <c r="AB42" i="6"/>
  <c r="AB36" i="6"/>
  <c r="AB28" i="6"/>
  <c r="AB29" i="6"/>
  <c r="AB30" i="6"/>
  <c r="AB31" i="6"/>
  <c r="AB32" i="6"/>
  <c r="AB33" i="6"/>
  <c r="AB34" i="6"/>
  <c r="AB27" i="6"/>
  <c r="N37" i="6"/>
  <c r="N38" i="6"/>
  <c r="N39" i="6"/>
  <c r="N40" i="6"/>
  <c r="N41" i="6"/>
  <c r="N42" i="6"/>
  <c r="N43" i="6"/>
  <c r="N36" i="6"/>
  <c r="N34" i="6"/>
  <c r="N33" i="6"/>
  <c r="N32" i="6"/>
  <c r="N31" i="6"/>
  <c r="N30" i="6"/>
  <c r="N28" i="6"/>
  <c r="N29" i="6"/>
  <c r="N27" i="6"/>
  <c r="AS30" i="6" l="1"/>
  <c r="AS34" i="6"/>
  <c r="AS43" i="6"/>
  <c r="AS39" i="6"/>
  <c r="AS28" i="6"/>
  <c r="AS33" i="6"/>
  <c r="AS42" i="6"/>
  <c r="AS38" i="6"/>
  <c r="AD1" i="27"/>
  <c r="R1" i="27"/>
  <c r="F1" i="27"/>
  <c r="AA1" i="27"/>
  <c r="O1" i="27"/>
  <c r="X1" i="27"/>
  <c r="L1" i="27"/>
  <c r="U1" i="27"/>
  <c r="I1" i="27"/>
  <c r="AS41" i="6"/>
  <c r="AS37" i="6"/>
  <c r="AS27" i="6"/>
  <c r="AS31" i="6"/>
  <c r="AS36" i="6"/>
  <c r="AS40" i="6"/>
  <c r="AS29" i="6"/>
  <c r="AS32" i="6"/>
  <c r="AR29" i="6"/>
  <c r="AP44" i="6"/>
  <c r="AR36" i="6"/>
  <c r="AR31" i="6"/>
  <c r="AR40" i="6"/>
  <c r="AR42" i="6"/>
  <c r="N44" i="6"/>
  <c r="AR27" i="6"/>
  <c r="AB44" i="6"/>
  <c r="AR32" i="6"/>
  <c r="AR43" i="6"/>
  <c r="AR39" i="6"/>
  <c r="AR33" i="6"/>
  <c r="AR28" i="6"/>
  <c r="AR38" i="6"/>
  <c r="AR34" i="6"/>
  <c r="AR41" i="6"/>
  <c r="AR37" i="6"/>
  <c r="AR30" i="6"/>
  <c r="K34" i="23" l="1"/>
  <c r="M34" i="23" s="1"/>
  <c r="K18" i="23"/>
  <c r="M18" i="23" s="1"/>
  <c r="K29" i="23"/>
  <c r="M29" i="23" s="1"/>
  <c r="K13" i="23"/>
  <c r="M13" i="23" s="1"/>
  <c r="K27" i="23"/>
  <c r="M27" i="23" s="1"/>
  <c r="K36" i="23"/>
  <c r="M36" i="23" s="1"/>
  <c r="K20" i="23"/>
  <c r="M20" i="23" s="1"/>
  <c r="K30" i="23"/>
  <c r="M30" i="23" s="1"/>
  <c r="K14" i="23"/>
  <c r="M14" i="23" s="1"/>
  <c r="K25" i="23"/>
  <c r="M25" i="23" s="1"/>
  <c r="K39" i="23"/>
  <c r="M39" i="23" s="1"/>
  <c r="K23" i="23"/>
  <c r="M23" i="23" s="1"/>
  <c r="K32" i="23"/>
  <c r="M32" i="23" s="1"/>
  <c r="K16" i="23"/>
  <c r="M16" i="23" s="1"/>
  <c r="K26" i="23"/>
  <c r="M26" i="23" s="1"/>
  <c r="K37" i="23"/>
  <c r="M37" i="23" s="1"/>
  <c r="K21" i="23"/>
  <c r="M21" i="23" s="1"/>
  <c r="K35" i="23"/>
  <c r="M35" i="23" s="1"/>
  <c r="K19" i="23"/>
  <c r="M19" i="23" s="1"/>
  <c r="K28" i="23"/>
  <c r="M28" i="23" s="1"/>
  <c r="K12" i="23"/>
  <c r="M12" i="23" s="1"/>
  <c r="K38" i="23"/>
  <c r="M38" i="23" s="1"/>
  <c r="K22" i="23"/>
  <c r="M22" i="23" s="1"/>
  <c r="K33" i="23"/>
  <c r="M33" i="23" s="1"/>
  <c r="K17" i="23"/>
  <c r="M17" i="23" s="1"/>
  <c r="K31" i="23"/>
  <c r="M31" i="23" s="1"/>
  <c r="K15" i="23"/>
  <c r="M15" i="23" s="1"/>
  <c r="K24" i="23"/>
  <c r="M24" i="23" s="1"/>
  <c r="K11" i="23"/>
  <c r="M11" i="23" s="1"/>
  <c r="J40" i="23"/>
  <c r="AS46" i="6"/>
  <c r="AR44" i="6"/>
  <c r="H51" i="1" l="1"/>
  <c r="C7" i="27" s="1"/>
  <c r="G13" i="17"/>
  <c r="I13" i="17" s="1"/>
  <c r="L18" i="23"/>
  <c r="N18" i="23" s="1"/>
  <c r="L35" i="23"/>
  <c r="N35" i="23" s="1"/>
  <c r="L20" i="23"/>
  <c r="N20" i="23" s="1"/>
  <c r="L14" i="23"/>
  <c r="N14" i="23" s="1"/>
  <c r="L16" i="23"/>
  <c r="N16" i="23" s="1"/>
  <c r="L33" i="23"/>
  <c r="L15" i="23"/>
  <c r="N15" i="23" s="1"/>
  <c r="L22" i="23"/>
  <c r="N22" i="23" s="1"/>
  <c r="L30" i="23"/>
  <c r="N30" i="23" s="1"/>
  <c r="L12" i="23"/>
  <c r="N12" i="23" s="1"/>
  <c r="L21" i="23"/>
  <c r="N21" i="23" s="1"/>
  <c r="L32" i="23"/>
  <c r="N32" i="23" s="1"/>
  <c r="L27" i="23"/>
  <c r="N27" i="23" s="1"/>
  <c r="L24" i="23"/>
  <c r="N24" i="23" s="1"/>
  <c r="L31" i="23"/>
  <c r="N31" i="23" s="1"/>
  <c r="L38" i="23"/>
  <c r="N38" i="23" s="1"/>
  <c r="L36" i="23"/>
  <c r="N36" i="23" s="1"/>
  <c r="L28" i="23"/>
  <c r="N28" i="23" s="1"/>
  <c r="L37" i="23"/>
  <c r="N37" i="23" s="1"/>
  <c r="L23" i="23"/>
  <c r="N23" i="23" s="1"/>
  <c r="L29" i="23"/>
  <c r="N29" i="23" s="1"/>
  <c r="L17" i="23"/>
  <c r="N17" i="23" s="1"/>
  <c r="L39" i="23"/>
  <c r="N39" i="23" s="1"/>
  <c r="L13" i="23"/>
  <c r="N13" i="23" s="1"/>
  <c r="L19" i="23"/>
  <c r="N19" i="23" s="1"/>
  <c r="L26" i="23"/>
  <c r="N26" i="23" s="1"/>
  <c r="L25" i="23"/>
  <c r="N25" i="23" s="1"/>
  <c r="L34" i="23"/>
  <c r="N34" i="23" s="1"/>
  <c r="L11" i="23"/>
  <c r="N33" i="23"/>
  <c r="K40" i="23"/>
  <c r="F7" i="27"/>
  <c r="AD7" i="27"/>
  <c r="U7" i="27"/>
  <c r="R7" i="27"/>
  <c r="L7" i="27"/>
  <c r="O7" i="27"/>
  <c r="X7" i="27"/>
  <c r="AA7" i="27"/>
  <c r="I7" i="27"/>
  <c r="L40" i="23" l="1"/>
  <c r="M40" i="23"/>
  <c r="N11" i="23"/>
  <c r="N40" i="23" s="1"/>
  <c r="E5" i="27"/>
  <c r="H5" i="27" l="1"/>
  <c r="K5" i="27" l="1"/>
  <c r="N5" i="27" s="1"/>
  <c r="Q5" i="27" l="1"/>
  <c r="T5" i="27" l="1"/>
  <c r="W5" i="27" l="1"/>
  <c r="Z5" i="27" l="1"/>
  <c r="AC5" i="27" l="1"/>
  <c r="E32" i="28" l="1"/>
  <c r="G14" i="17" s="1"/>
  <c r="I14" i="17" s="1"/>
  <c r="H50" i="1" l="1"/>
  <c r="C6" i="27" s="1"/>
  <c r="O6" i="27" s="1"/>
  <c r="B50" i="1"/>
  <c r="H53" i="1"/>
  <c r="D12" i="28" l="1"/>
  <c r="G12" i="17"/>
  <c r="I12" i="17" s="1"/>
  <c r="F6" i="27"/>
  <c r="I6" i="27"/>
  <c r="AD6" i="27"/>
  <c r="AA6" i="27"/>
  <c r="C9" i="27"/>
  <c r="C11" i="27" s="1"/>
  <c r="R6" i="27"/>
  <c r="X6" i="27"/>
  <c r="L6" i="27"/>
  <c r="U6" i="27"/>
  <c r="H55" i="1"/>
  <c r="H56" i="1" l="1"/>
  <c r="G18" i="17" s="1"/>
  <c r="G17" i="17"/>
  <c r="I17" i="17" s="1"/>
  <c r="F3" i="27"/>
  <c r="C12" i="27"/>
  <c r="C13" i="27" s="1"/>
  <c r="H57" i="1" l="1"/>
  <c r="I18" i="17"/>
  <c r="C15" i="27"/>
  <c r="F9" i="27"/>
  <c r="H59" i="1" l="1"/>
  <c r="G11" i="17" s="1"/>
  <c r="I11" i="17" s="1"/>
  <c r="G19" i="17"/>
  <c r="I19" i="17" s="1"/>
  <c r="F5" i="27"/>
  <c r="F4" i="27"/>
  <c r="F15" i="27"/>
  <c r="F13" i="27"/>
  <c r="F11" i="27"/>
  <c r="AF5" i="27" l="1"/>
  <c r="AG5" i="27" s="1"/>
  <c r="D13" i="28"/>
  <c r="D11" i="28"/>
  <c r="I5" i="27"/>
  <c r="I4" i="27"/>
  <c r="F12" i="27"/>
  <c r="I3" i="27"/>
  <c r="I9" i="27" l="1"/>
  <c r="J17" i="27"/>
  <c r="I11" i="27" l="1"/>
  <c r="I13" i="27"/>
  <c r="I15" i="27"/>
  <c r="L4" i="27" l="1"/>
  <c r="L5" i="27"/>
  <c r="L3" i="27"/>
  <c r="I12" i="27"/>
  <c r="L9" i="27" l="1"/>
  <c r="M17" i="27"/>
  <c r="L13" i="27" l="1"/>
  <c r="L11" i="27"/>
  <c r="L15" i="27"/>
  <c r="O4" i="27" l="1"/>
  <c r="O5" i="27"/>
  <c r="O3" i="27"/>
  <c r="L12" i="27"/>
  <c r="O9" i="27" l="1"/>
  <c r="P17" i="27"/>
  <c r="O15" i="27" l="1"/>
  <c r="O13" i="27"/>
  <c r="O11" i="27"/>
  <c r="O12" i="27" l="1"/>
  <c r="R3" i="27"/>
  <c r="R4" i="27"/>
  <c r="R5" i="27"/>
  <c r="R9" i="27" l="1"/>
  <c r="S17" i="27"/>
  <c r="R13" i="27" l="1"/>
  <c r="R15" i="27"/>
  <c r="R11" i="27"/>
  <c r="U3" i="27" l="1"/>
  <c r="R12" i="27"/>
  <c r="U5" i="27"/>
  <c r="U4" i="27"/>
  <c r="U9" i="27" l="1"/>
  <c r="V17" i="27"/>
  <c r="U13" i="27" l="1"/>
  <c r="U11" i="27"/>
  <c r="U15" i="27"/>
  <c r="X5" i="27" l="1"/>
  <c r="X4" i="27"/>
  <c r="U12" i="27"/>
  <c r="X3" i="27"/>
  <c r="X9" i="27" l="1"/>
  <c r="Y17" i="27"/>
  <c r="X13" i="27" l="1"/>
  <c r="X11" i="27"/>
  <c r="X15" i="27"/>
  <c r="AA4" i="27" l="1"/>
  <c r="AA5" i="27"/>
  <c r="AA3" i="27"/>
  <c r="X12" i="27"/>
  <c r="AA9" i="27" l="1"/>
  <c r="AB17" i="27"/>
  <c r="AA11" i="27" l="1"/>
  <c r="AA15" i="27"/>
  <c r="AA13" i="27"/>
  <c r="AD3" i="27" l="1"/>
  <c r="AA12" i="27"/>
  <c r="AD4" i="27"/>
  <c r="AD5" i="27"/>
  <c r="AD9" i="27" l="1"/>
  <c r="AE5" i="27"/>
  <c r="AH5" i="27" s="1"/>
  <c r="AE17" i="27"/>
  <c r="AD11" i="27" l="1"/>
  <c r="AD12" i="27" s="1"/>
  <c r="AD13" i="27"/>
  <c r="AD15" i="27"/>
</calcChain>
</file>

<file path=xl/comments1.xml><?xml version="1.0" encoding="utf-8"?>
<comments xmlns="http://schemas.openxmlformats.org/spreadsheetml/2006/main">
  <authors>
    <author>Tuckerman, Marci L.</author>
  </authors>
  <commentList>
    <comment ref="E10" authorId="0" shapeId="0">
      <text>
        <r>
          <rPr>
            <b/>
            <sz val="9"/>
            <color indexed="81"/>
            <rFont val="Tahoma"/>
            <family val="2"/>
          </rPr>
          <t>Tuckerman, Marci L.:</t>
        </r>
        <r>
          <rPr>
            <sz val="9"/>
            <color indexed="81"/>
            <rFont val="Tahoma"/>
            <family val="2"/>
          </rPr>
          <t xml:space="preserve">
Enter previous amounts from pervious GMP.  If this is GMP1, enter zero dollars
</t>
        </r>
      </text>
    </comment>
    <comment ref="G10" authorId="0" shapeId="0">
      <text>
        <r>
          <rPr>
            <b/>
            <sz val="9"/>
            <color indexed="81"/>
            <rFont val="Tahoma"/>
            <family val="2"/>
          </rPr>
          <t>Tuckerman, Marci L.:</t>
        </r>
        <r>
          <rPr>
            <sz val="9"/>
            <color indexed="81"/>
            <rFont val="Tahoma"/>
            <family val="2"/>
          </rPr>
          <t xml:space="preserve">
Proposed amounts</t>
        </r>
      </text>
    </comment>
  </commentList>
</comments>
</file>

<file path=xl/comments2.xml><?xml version="1.0" encoding="utf-8"?>
<comments xmlns="http://schemas.openxmlformats.org/spreadsheetml/2006/main">
  <authors>
    <author>Thomas, Nathaniel (Nate)</author>
  </authors>
  <commentList>
    <comment ref="H55" authorId="0" shapeId="0">
      <text>
        <r>
          <rPr>
            <b/>
            <sz val="9"/>
            <color indexed="81"/>
            <rFont val="Tahoma"/>
            <family val="2"/>
          </rPr>
          <t>= Total Cost of Work x Construction Contingency %</t>
        </r>
        <r>
          <rPr>
            <sz val="9"/>
            <color indexed="81"/>
            <rFont val="Tahoma"/>
            <family val="2"/>
          </rPr>
          <t xml:space="preserve">
</t>
        </r>
      </text>
    </comment>
    <comment ref="H56" authorId="0" shapeId="0">
      <text>
        <r>
          <rPr>
            <b/>
            <sz val="9"/>
            <color indexed="81"/>
            <rFont val="Tahoma"/>
            <family val="2"/>
          </rPr>
          <t>(Total Cost of Work + Contingency) x CSDS Fee %</t>
        </r>
        <r>
          <rPr>
            <sz val="9"/>
            <color indexed="81"/>
            <rFont val="Tahoma"/>
            <family val="2"/>
          </rPr>
          <t xml:space="preserve">
</t>
        </r>
      </text>
    </comment>
    <comment ref="H57" authorId="0" shapeId="0">
      <text>
        <r>
          <rPr>
            <b/>
            <sz val="9"/>
            <color indexed="81"/>
            <rFont val="Tahoma"/>
            <family val="2"/>
          </rPr>
          <t xml:space="preserve">= Sum of (Total Cost of Work + Construction Contingency) x CMR Fee %
</t>
        </r>
      </text>
    </comment>
  </commentList>
</comments>
</file>

<file path=xl/comments3.xml><?xml version="1.0" encoding="utf-8"?>
<comments xmlns="http://schemas.openxmlformats.org/spreadsheetml/2006/main">
  <authors>
    <author>Tuckerman, Marci L.</author>
  </authors>
  <commentList>
    <comment ref="J10" authorId="0" shapeId="0">
      <text>
        <r>
          <rPr>
            <b/>
            <sz val="9"/>
            <color indexed="81"/>
            <rFont val="Tahoma"/>
            <family val="2"/>
          </rPr>
          <t>Tuckerman, Marci L.:</t>
        </r>
        <r>
          <rPr>
            <sz val="9"/>
            <color indexed="81"/>
            <rFont val="Tahoma"/>
            <family val="2"/>
          </rPr>
          <t xml:space="preserve">
Enter GC percentange from Original contract
</t>
        </r>
      </text>
    </comment>
  </commentList>
</comments>
</file>

<file path=xl/sharedStrings.xml><?xml version="1.0" encoding="utf-8"?>
<sst xmlns="http://schemas.openxmlformats.org/spreadsheetml/2006/main" count="324" uniqueCount="238">
  <si>
    <t>Total Cost</t>
  </si>
  <si>
    <t>Concrete</t>
  </si>
  <si>
    <t>Masonry</t>
  </si>
  <si>
    <t>Allowances</t>
  </si>
  <si>
    <t>Plumbing</t>
  </si>
  <si>
    <t>Not Included</t>
  </si>
  <si>
    <t>Assumptions and Clarifications</t>
  </si>
  <si>
    <t>Unit Prices</t>
  </si>
  <si>
    <t>Basis Documents</t>
  </si>
  <si>
    <t>Construction Contingency</t>
  </si>
  <si>
    <t>Document Name</t>
  </si>
  <si>
    <t>Construction Progress Schedule</t>
  </si>
  <si>
    <t>Hourly Rate</t>
  </si>
  <si>
    <t>Alternates</t>
  </si>
  <si>
    <t>Close Out</t>
  </si>
  <si>
    <t>Commissioning</t>
  </si>
  <si>
    <t>Construction</t>
  </si>
  <si>
    <t>Jan</t>
  </si>
  <si>
    <t>Feb</t>
  </si>
  <si>
    <t>Mar</t>
  </si>
  <si>
    <t>Apr</t>
  </si>
  <si>
    <t>May</t>
  </si>
  <si>
    <t>July</t>
  </si>
  <si>
    <t>Aug</t>
  </si>
  <si>
    <t>Oct</t>
  </si>
  <si>
    <t>Nov</t>
  </si>
  <si>
    <t>Dec</t>
  </si>
  <si>
    <t>Field Personnel</t>
  </si>
  <si>
    <t>Office Personnel</t>
  </si>
  <si>
    <t>Phase</t>
  </si>
  <si>
    <t>Jun</t>
  </si>
  <si>
    <t>Jul</t>
  </si>
  <si>
    <t>Sep</t>
  </si>
  <si>
    <t>&lt;&lt;Title - Last Name&gt;&gt;</t>
  </si>
  <si>
    <t>Monthly Hours</t>
  </si>
  <si>
    <t>Assistant Manager _Smith</t>
  </si>
  <si>
    <t>Ttl Hrs</t>
  </si>
  <si>
    <t>Total Construction Cost</t>
  </si>
  <si>
    <t>Notes:</t>
  </si>
  <si>
    <t>Instructions:</t>
  </si>
  <si>
    <t>● Hours = actual employee compensation</t>
  </si>
  <si>
    <t>● Scheduled overtime is not included</t>
  </si>
  <si>
    <t>Construction Stage Personnel Cost (refer to Exhibit F)</t>
  </si>
  <si>
    <t>Estimate</t>
  </si>
  <si>
    <t>Exhibit</t>
  </si>
  <si>
    <t>A</t>
  </si>
  <si>
    <t>B</t>
  </si>
  <si>
    <t>C</t>
  </si>
  <si>
    <t>D</t>
  </si>
  <si>
    <t>E</t>
  </si>
  <si>
    <t>F</t>
  </si>
  <si>
    <t>G</t>
  </si>
  <si>
    <t>H</t>
  </si>
  <si>
    <t>I</t>
  </si>
  <si>
    <t>J</t>
  </si>
  <si>
    <t>K</t>
  </si>
  <si>
    <t>L</t>
  </si>
  <si>
    <t>Project Schedule</t>
  </si>
  <si>
    <t>Self-Perform</t>
  </si>
  <si>
    <t>Demolition</t>
  </si>
  <si>
    <t>Total Contract Sum</t>
  </si>
  <si>
    <t>Percent</t>
  </si>
  <si>
    <t xml:space="preserve">Total Cost of Work </t>
  </si>
  <si>
    <t>Bid (if applicable at time of GMP)</t>
  </si>
  <si>
    <t>Sub-Contracted</t>
  </si>
  <si>
    <t>Package #</t>
  </si>
  <si>
    <t>Staffing Plan</t>
  </si>
  <si>
    <t>Alternate Name</t>
  </si>
  <si>
    <t>Cost</t>
  </si>
  <si>
    <t>P</t>
  </si>
  <si>
    <t>Bid Package Number and Name</t>
  </si>
  <si>
    <t>Section</t>
  </si>
  <si>
    <t>Description</t>
  </si>
  <si>
    <t>Unit of Measure</t>
  </si>
  <si>
    <t>This exhibit includes a complete list and detailed description of all Alternates and final date the Alternate can be accepted by the Owner.</t>
  </si>
  <si>
    <t>OSU Construction Project</t>
  </si>
  <si>
    <t>OSU-123456</t>
  </si>
  <si>
    <t>1.        Adjust the "Year" labels</t>
  </si>
  <si>
    <t>2.        Adjust month labels to align with the "Time Period"</t>
  </si>
  <si>
    <t>3.        In "Personnel" column, enter the title and last name of each employee</t>
  </si>
  <si>
    <t>4.        Enter the proposed employee hours for each phase</t>
  </si>
  <si>
    <t>5.        Enter the hourly rate for each employee, for each year</t>
  </si>
  <si>
    <t>6.        Adjust the black cell fill for each phase to align with the projected month where the phase will occur</t>
  </si>
  <si>
    <t>Quantity</t>
  </si>
  <si>
    <t>Project Name:</t>
  </si>
  <si>
    <t>Project Number:</t>
  </si>
  <si>
    <t>Number</t>
  </si>
  <si>
    <t>Total Allowances</t>
  </si>
  <si>
    <t>Project Estimate (attach detailed Estimate)</t>
  </si>
  <si>
    <t>Project Estimate</t>
  </si>
  <si>
    <t>Staffing Plan - Construction</t>
  </si>
  <si>
    <t>Critical Decision Date</t>
  </si>
  <si>
    <t>CDI</t>
  </si>
  <si>
    <t>Perf &amp; Pay Bond</t>
  </si>
  <si>
    <t>Personnel Cost</t>
  </si>
  <si>
    <t>Liability Insurance</t>
  </si>
  <si>
    <t>Contingency</t>
  </si>
  <si>
    <t>Fee</t>
  </si>
  <si>
    <t>Subcontracts Total</t>
  </si>
  <si>
    <t>Preconstruction Services</t>
  </si>
  <si>
    <t>General Conditions</t>
  </si>
  <si>
    <t>Sub-Total</t>
  </si>
  <si>
    <t>Percent Match to Previous Iteration</t>
  </si>
  <si>
    <t>Actual GC %</t>
  </si>
  <si>
    <t>Estimated GC $</t>
  </si>
  <si>
    <t>Estiamted GC %</t>
  </si>
  <si>
    <t>% Diff</t>
  </si>
  <si>
    <t>This exhibit includes the project estimate broken out by bid package and supported by a detailed cost estimate. The Total Cost Columns must be completed for submission.</t>
  </si>
  <si>
    <t xml:space="preserve">This exhibit includes a complete list and detailed description all unit price items with related measurements. All Unit prices must include all labor and material to perform the work.    Overhead and Profit should NOT be included and will be added at the time of executed change order. </t>
  </si>
  <si>
    <t>The DB’s detailed plan for staffing the project during the Construction Stage. If the proposed Project Manager or Project Superintendent differs from the Request for Qualification and Request for Proposal submissions, include an outline of the qualifications and experience for the each change and include references.</t>
  </si>
  <si>
    <r>
      <rPr>
        <b/>
        <i/>
        <sz val="10"/>
        <color indexed="8"/>
        <rFont val="Arial"/>
        <family val="2"/>
      </rPr>
      <t>Instructions</t>
    </r>
    <r>
      <rPr>
        <i/>
        <sz val="10"/>
        <color indexed="8"/>
        <rFont val="Arial"/>
        <family val="2"/>
      </rPr>
      <t xml:space="preserve">: For each applicable item, please include the total cost.  If an item is intended to be provided by the Owner, enter an "X" in the appropriate column.  If an item is to be provided by a subcontractor, no "Total Cost" information is required.  </t>
    </r>
    <r>
      <rPr>
        <i/>
        <u/>
        <sz val="10"/>
        <color indexed="8"/>
        <rFont val="Arial"/>
        <family val="2"/>
      </rPr>
      <t>You may add rows/positions as needed.  If you add rows, please verify that the Subtotals and Total are calculating correctly.</t>
    </r>
  </si>
  <si>
    <t>Elevator operator</t>
  </si>
  <si>
    <t>Chutes, hoists, cranes, scaffolding</t>
  </si>
  <si>
    <t>Carpenters</t>
  </si>
  <si>
    <t>Parking</t>
  </si>
  <si>
    <t>(additional as needed)</t>
  </si>
  <si>
    <t>TOTAL</t>
  </si>
  <si>
    <t>M</t>
  </si>
  <si>
    <t>General Conditions Cost Descriptions</t>
  </si>
  <si>
    <t>Over/(Under)</t>
  </si>
  <si>
    <t>Design Builder Fee</t>
  </si>
  <si>
    <t>DB shall attach a complete detailed estimate for cost of construction and cost of work.</t>
  </si>
  <si>
    <t>Alternate Number</t>
  </si>
  <si>
    <t>Subcontracted</t>
  </si>
  <si>
    <t>Self-Performed</t>
  </si>
  <si>
    <t>Alternate Total</t>
  </si>
  <si>
    <r>
      <t xml:space="preserve">Status: 
</t>
    </r>
    <r>
      <rPr>
        <b/>
        <sz val="9"/>
        <color theme="1"/>
        <rFont val="Arial"/>
        <family val="2"/>
      </rPr>
      <t>A=Accept 
R=Reject 
P=Pending</t>
    </r>
  </si>
  <si>
    <t>Sum of Alternates</t>
  </si>
  <si>
    <t>R</t>
  </si>
  <si>
    <t>CSDS</t>
  </si>
  <si>
    <t>Construction Stage Design-Services (CSDS) Fee</t>
  </si>
  <si>
    <t>Metals</t>
  </si>
  <si>
    <t>Woods, Plastics, Composites</t>
  </si>
  <si>
    <t>Thermal and Moisture Protections</t>
  </si>
  <si>
    <t>Openings</t>
  </si>
  <si>
    <t>Finishes</t>
  </si>
  <si>
    <t>Specialties</t>
  </si>
  <si>
    <t>Equipment</t>
  </si>
  <si>
    <t>Furnishings</t>
  </si>
  <si>
    <t>Special Construction</t>
  </si>
  <si>
    <t>Conveying Equipment</t>
  </si>
  <si>
    <t>Fire Suppression</t>
  </si>
  <si>
    <t>HVAC</t>
  </si>
  <si>
    <t>Integrated Automation</t>
  </si>
  <si>
    <t>Electrical</t>
  </si>
  <si>
    <t>Communications</t>
  </si>
  <si>
    <t>Electronic Safety and Security</t>
  </si>
  <si>
    <t>Earthwork</t>
  </si>
  <si>
    <t>Exterior Improvements</t>
  </si>
  <si>
    <t>Utilities</t>
  </si>
  <si>
    <t>Electrical Power Generation</t>
  </si>
  <si>
    <t>DB's Preconstruction Services</t>
  </si>
  <si>
    <t>Example</t>
  </si>
  <si>
    <t xml:space="preserve">Total Construction </t>
  </si>
  <si>
    <t>Provided by Subcontractor (insert "X")</t>
  </si>
  <si>
    <t>Provided by Owner
(insert "X")</t>
  </si>
  <si>
    <t>%</t>
  </si>
  <si>
    <t>Construction Bond DB  (lump sum to extend bonds to 100% of Contract Sum)*</t>
  </si>
  <si>
    <t>Subcontractor Default Insurance*</t>
  </si>
  <si>
    <t>Builder's Risk Insurance (lump sum)*</t>
  </si>
  <si>
    <t>Temporary Facilities - Trailers &amp; Sanitary Facilities</t>
  </si>
  <si>
    <t>Jobsite Trailer Utilities</t>
  </si>
  <si>
    <t>Office &amp; Janitorial Supplies / Furnishings &amp; Equipment / Water / Etc</t>
  </si>
  <si>
    <t>Office Communications Equipment / Printing / Postage / Project Photographs</t>
  </si>
  <si>
    <t>Office First Aid / Fire Protection / Safety / Signage / Wayfinding</t>
  </si>
  <si>
    <t xml:space="preserve">Project Site Progress / Dust Control / Final Cleaning </t>
  </si>
  <si>
    <t>Construction Fence / Access Points / Washout Areas / Include Traffic Officers</t>
  </si>
  <si>
    <t>Temporary Roads / Lighting / Weather Protection / Enclosure / Barricades / Laydown Area</t>
  </si>
  <si>
    <t>*</t>
  </si>
  <si>
    <t>Current Amount</t>
  </si>
  <si>
    <t>Increase (Decrease)</t>
  </si>
  <si>
    <r>
      <t>1.1</t>
    </r>
    <r>
      <rPr>
        <sz val="9"/>
        <color theme="1"/>
        <rFont val="Arial"/>
        <family val="2"/>
      </rPr>
      <t xml:space="preserve"> Contract Sum</t>
    </r>
  </si>
  <si>
    <r>
      <t xml:space="preserve">      </t>
    </r>
    <r>
      <rPr>
        <b/>
        <sz val="9"/>
        <color theme="1"/>
        <rFont val="Arial"/>
        <family val="2"/>
      </rPr>
      <t>1.1.1</t>
    </r>
    <r>
      <rPr>
        <sz val="9"/>
        <color theme="1"/>
        <rFont val="Arial"/>
        <family val="2"/>
      </rPr>
      <t xml:space="preserve"> Estimated Cost of the Work</t>
    </r>
  </si>
  <si>
    <r>
      <t xml:space="preserve">            </t>
    </r>
    <r>
      <rPr>
        <b/>
        <sz val="9"/>
        <color theme="1"/>
        <rFont val="Arial"/>
        <family val="2"/>
      </rPr>
      <t>1.1.1.1</t>
    </r>
    <r>
      <rPr>
        <sz val="9"/>
        <color theme="1"/>
        <rFont val="Arial"/>
        <family val="2"/>
      </rPr>
      <t xml:space="preserve"> Personnel Costs</t>
    </r>
  </si>
  <si>
    <r>
      <t xml:space="preserve">            </t>
    </r>
    <r>
      <rPr>
        <b/>
        <sz val="9"/>
        <color theme="1"/>
        <rFont val="Arial"/>
        <family val="2"/>
      </rPr>
      <t>1.1.1.2</t>
    </r>
    <r>
      <rPr>
        <sz val="9"/>
        <color theme="1"/>
        <rFont val="Arial"/>
        <family val="2"/>
      </rPr>
      <t xml:space="preserve"> General Conditions Costs</t>
    </r>
  </si>
  <si>
    <r>
      <t xml:space="preserve">            </t>
    </r>
    <r>
      <rPr>
        <b/>
        <sz val="9"/>
        <color theme="1"/>
        <rFont val="Arial"/>
        <family val="2"/>
      </rPr>
      <t>1.1.1.3</t>
    </r>
    <r>
      <rPr>
        <sz val="9"/>
        <color theme="1"/>
        <rFont val="Arial"/>
        <family val="2"/>
      </rPr>
      <t xml:space="preserve"> Subcontracted Work</t>
    </r>
  </si>
  <si>
    <r>
      <t xml:space="preserve">            </t>
    </r>
    <r>
      <rPr>
        <b/>
        <sz val="9"/>
        <color theme="1"/>
        <rFont val="Arial"/>
        <family val="2"/>
      </rPr>
      <t>1.1.1.4</t>
    </r>
    <r>
      <rPr>
        <sz val="9"/>
        <color theme="1"/>
        <rFont val="Arial"/>
        <family val="2"/>
      </rPr>
      <t xml:space="preserve"> Self-performed Work</t>
    </r>
  </si>
  <si>
    <r>
      <t xml:space="preserve">      </t>
    </r>
    <r>
      <rPr>
        <b/>
        <sz val="9"/>
        <color theme="1"/>
        <rFont val="Arial"/>
        <family val="2"/>
      </rPr>
      <t>1.1.2</t>
    </r>
    <r>
      <rPr>
        <sz val="9"/>
        <color theme="1"/>
        <rFont val="Arial"/>
        <family val="2"/>
      </rPr>
      <t xml:space="preserve"> DB’s Contingency</t>
    </r>
  </si>
  <si>
    <r>
      <t xml:space="preserve">      </t>
    </r>
    <r>
      <rPr>
        <b/>
        <sz val="9"/>
        <color theme="1"/>
        <rFont val="Arial"/>
        <family val="2"/>
      </rPr>
      <t>1.1.3</t>
    </r>
    <r>
      <rPr>
        <sz val="9"/>
        <color theme="1"/>
        <rFont val="Arial"/>
        <family val="2"/>
      </rPr>
      <t xml:space="preserve"> Design-Services Fee</t>
    </r>
  </si>
  <si>
    <r>
      <t xml:space="preserve">      </t>
    </r>
    <r>
      <rPr>
        <b/>
        <sz val="9"/>
        <color theme="1"/>
        <rFont val="Arial"/>
        <family val="2"/>
      </rPr>
      <t>1.1.4</t>
    </r>
    <r>
      <rPr>
        <sz val="9"/>
        <color theme="1"/>
        <rFont val="Arial"/>
        <family val="2"/>
      </rPr>
      <t xml:space="preserve"> DB’s Fee</t>
    </r>
  </si>
  <si>
    <t>Amended Amount</t>
  </si>
  <si>
    <r>
      <t xml:space="preserve">            </t>
    </r>
    <r>
      <rPr>
        <b/>
        <sz val="9"/>
        <color theme="1"/>
        <rFont val="Arial"/>
        <family val="2"/>
      </rPr>
      <t>1.1.2.1</t>
    </r>
    <r>
      <rPr>
        <sz val="9"/>
        <color theme="1"/>
        <rFont val="Arial"/>
        <family val="2"/>
      </rPr>
      <t xml:space="preserve"> Contingency Review Dates</t>
    </r>
  </si>
  <si>
    <t>MM/DD/YYYY</t>
  </si>
  <si>
    <t>Milestone</t>
  </si>
  <si>
    <t>Contract Time</t>
  </si>
  <si>
    <t>Projected Date</t>
  </si>
  <si>
    <t>Interim Milestone 1</t>
  </si>
  <si>
    <t>Substantial Completion</t>
  </si>
  <si>
    <t># Days (calendar)</t>
  </si>
  <si>
    <t>Interim Milestone 2</t>
  </si>
  <si>
    <t>Interim Milestone 3</t>
  </si>
  <si>
    <r>
      <t>2.1</t>
    </r>
    <r>
      <rPr>
        <sz val="9"/>
        <color theme="1"/>
        <rFont val="Arial"/>
        <family val="2"/>
      </rPr>
      <t xml:space="preserve"> 
Contract Times to which Liquidated Damages apply. To be completed in coordination with the OSU Project Manager.</t>
    </r>
  </si>
  <si>
    <t xml:space="preserve">Allowances (Exhibit I) </t>
  </si>
  <si>
    <t>Acccepted Alternates (Exhibit K)</t>
  </si>
  <si>
    <t>Provided by DB 
Amount ($)</t>
  </si>
  <si>
    <t>GMP Summary (DB)</t>
  </si>
  <si>
    <t>GMP #</t>
  </si>
  <si>
    <t>Costs and Milestones</t>
  </si>
  <si>
    <t>Table of Contents - Exhibits</t>
  </si>
  <si>
    <t>Exhibit C</t>
  </si>
  <si>
    <t>Exhibit F</t>
  </si>
  <si>
    <t>Exhibit I</t>
  </si>
  <si>
    <t>Exhibit J</t>
  </si>
  <si>
    <t>Exhibit K</t>
  </si>
  <si>
    <t>Exhibit M</t>
  </si>
  <si>
    <t>GC    Percentange</t>
  </si>
  <si>
    <t>These percentages shall align with Best Value Rating submission</t>
  </si>
  <si>
    <t>Instructions to Proposers:  Submitting a Complete Proposal</t>
  </si>
  <si>
    <t>The proposer will complete the fields highlighted in yellow</t>
  </si>
  <si>
    <t xml:space="preserve">Submittal contents:  </t>
  </si>
  <si>
    <t>Helpful Hints:</t>
  </si>
  <si>
    <t>GMP Proposal Instructions (DB)</t>
  </si>
  <si>
    <r>
      <t xml:space="preserve">Instructions to OSU Project Manager: </t>
    </r>
    <r>
      <rPr>
        <sz val="11"/>
        <color theme="1"/>
        <rFont val="Arial"/>
        <family val="2"/>
      </rPr>
      <t>Prior to sending form to proposers</t>
    </r>
  </si>
  <si>
    <t>Complete the pink fields on the "Pricing Proposal" Worksheet  and "Exhibit M General Conditions"</t>
  </si>
  <si>
    <t>All materials must include project name, number, date and Exhibit name</t>
  </si>
  <si>
    <t>Instructions</t>
  </si>
  <si>
    <t>See Worksheet</t>
  </si>
  <si>
    <t>See Worksheet - feeds Exhibit C "Project Estimate"</t>
  </si>
  <si>
    <t>Scopes of Work (Sub-contracted)</t>
  </si>
  <si>
    <t>Scopes of Work (Self-Performed)</t>
  </si>
  <si>
    <t>Incentives</t>
  </si>
  <si>
    <t>All Exhibits and "Summary" must be submitted with DB's proposal.  Exhibits that do not apply, shall be submitted as "N/A"</t>
  </si>
  <si>
    <t>General Conditions (refer to Exhibit M)</t>
  </si>
  <si>
    <t>May not exceed Original Contract %</t>
  </si>
  <si>
    <r>
      <rPr>
        <b/>
        <sz val="10"/>
        <color theme="1"/>
        <rFont val="Arial"/>
        <family val="2"/>
      </rPr>
      <t>Provided by DB</t>
    </r>
    <r>
      <rPr>
        <sz val="10"/>
        <color theme="1"/>
        <rFont val="Arial"/>
        <family val="2"/>
      </rPr>
      <t xml:space="preserve"> - This exhibit includes the Design Intent Statement and a list, which identifies by number, date, and name all of the drawings, specifications, and other documents upon which the DB relied on to prepare this amendment.  Design Intent Statement: An A/E prepared document intended to clarify the A/E's stage submission (the GMP document submission) upon which the  GMP Amendment will be based.  The Design Intent Statement shall include a description of all materially incomplete design elements and the intended scope, quantity, quality, and other Characteristics of those elements that the A/E intends to describe in subsequent Drawings and Specification for the work. </t>
    </r>
  </si>
  <si>
    <t>This exhibit includes a complete list and detailed description of all Allowance Items with related measurements. All Allowances are to be held by the DB.</t>
  </si>
  <si>
    <r>
      <rPr>
        <b/>
        <sz val="10"/>
        <rFont val="Arial"/>
        <family val="2"/>
      </rPr>
      <t>Provided by DB</t>
    </r>
    <r>
      <rPr>
        <sz val="10"/>
        <rFont val="Arial"/>
        <family val="2"/>
      </rPr>
      <t xml:space="preserve"> - This exhibit includes a complete list of the assumptions and clarifications made by the CM while preparing the GMP Amendment and is intended to clarify the information contained in the Basis Documents, but is not intended to otherwise modify the contract.  Submit in this order: 
(1) General
(2) Exclusions
(3) By Bid Package</t>
    </r>
  </si>
  <si>
    <r>
      <rPr>
        <b/>
        <sz val="10"/>
        <rFont val="Arial"/>
        <family val="2"/>
      </rPr>
      <t>Provided by DB</t>
    </r>
    <r>
      <rPr>
        <sz val="10"/>
        <rFont val="Arial"/>
        <family val="2"/>
      </rPr>
      <t xml:space="preserve"> - A project schedule, prepared by the DB, beginning with the kick-off meeting and ending with contract completion. It is updated through each design phase. It identifies, coordinates and integrates the anticipated design, BIM (if applicable), construction, commissioning, furniture, moving, correction period, government authority reviews, OSU's responsibilities, release of funding (if applicable), and other activities as necessary for the timely completion of the work.</t>
    </r>
  </si>
  <si>
    <r>
      <rPr>
        <b/>
        <sz val="10"/>
        <rFont val="Arial"/>
        <family val="2"/>
      </rPr>
      <t>Provided by DB</t>
    </r>
    <r>
      <rPr>
        <sz val="10"/>
        <rFont val="Arial"/>
        <family val="2"/>
      </rPr>
      <t xml:space="preserve"> - The Critical Path schedule for performance of the contract; showing the time for completing the work within the contract times; the planned sequences for performing the various components of the work; the interrelationship between the activities of the subcontractors, A/E(s), DB, OSU, and Commissioning Agent; subcontractors’ resource and cost loading information; and BIM (if applicable); as periodically updated during the performance of the work.</t>
    </r>
  </si>
  <si>
    <r>
      <rPr>
        <b/>
        <sz val="10"/>
        <rFont val="Arial"/>
        <family val="2"/>
      </rPr>
      <t>Provided by DB</t>
    </r>
    <r>
      <rPr>
        <sz val="10"/>
        <rFont val="Arial"/>
        <family val="2"/>
      </rPr>
      <t xml:space="preserve"> - This exhibit includes a detailed scope-of-work description for each anticipated subcontract.</t>
    </r>
  </si>
  <si>
    <r>
      <rPr>
        <b/>
        <sz val="10"/>
        <rFont val="Arial"/>
        <family val="2"/>
      </rPr>
      <t xml:space="preserve">Provided by DB </t>
    </r>
    <r>
      <rPr>
        <sz val="10"/>
        <rFont val="Arial"/>
        <family val="2"/>
      </rPr>
      <t>- This exhibit includes a detailed scope-of-work description for all trade Work the DB proposes to perform itself or through a DB Affiliated Entity if the requirements in the contract are met; otherwise this scope-of-work will be performed by a subcontractor.</t>
    </r>
  </si>
  <si>
    <r>
      <rPr>
        <b/>
        <sz val="10"/>
        <rFont val="Arial"/>
        <family val="2"/>
      </rPr>
      <t>Provided by DB</t>
    </r>
    <r>
      <rPr>
        <sz val="10"/>
        <rFont val="Arial"/>
        <family val="2"/>
      </rPr>
      <t xml:space="preserve"> - This exhibit includes a detailed description of all performance incentives/bonuses applicable to the work including related measurement/entitlement and payment terms.  If shared savings  was available on this project it would have been identified at the time of the RFQ and/or RFP. Other incentives require approval of the Director of Projects and Assistant Vice President.</t>
    </r>
  </si>
  <si>
    <t>1)  One PDF document containing ALL exhibits in the order presented on the "Table of Contents"</t>
  </si>
  <si>
    <t>If any rows were added, verify formulas are adding properly</t>
  </si>
  <si>
    <t>Completed by proposer</t>
  </si>
  <si>
    <t>Auto completed</t>
  </si>
  <si>
    <t>General &amp; Professional Liability are included in Overhead (DB Fee)</t>
  </si>
  <si>
    <t>Dumpsters  - including recycling for LEED/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</si>
</sst>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quot;$&quot;#,##0.00"/>
    <numFmt numFmtId="165" formatCode="[$-F800]dddd\,\ mmmm\ dd\,\ yyyy"/>
    <numFmt numFmtId="166" formatCode="0.0"/>
    <numFmt numFmtId="167" formatCode="0.000%"/>
    <numFmt numFmtId="168" formatCode="0.000000%"/>
    <numFmt numFmtId="169" formatCode="&quot;$&quot;#,##0"/>
  </numFmts>
  <fonts count="35" x14ac:knownFonts="1">
    <font>
      <sz val="11"/>
      <color theme="1"/>
      <name val="Calibri"/>
      <family val="2"/>
      <scheme val="minor"/>
    </font>
    <font>
      <sz val="11"/>
      <color theme="1"/>
      <name val="Calibri"/>
      <family val="2"/>
      <scheme val="minor"/>
    </font>
    <font>
      <sz val="9"/>
      <color indexed="81"/>
      <name val="Tahoma"/>
      <family val="2"/>
    </font>
    <font>
      <b/>
      <sz val="14"/>
      <color theme="0"/>
      <name val="Arial"/>
      <family val="2"/>
    </font>
    <font>
      <b/>
      <sz val="11"/>
      <color theme="1"/>
      <name val="Arial"/>
      <family val="2"/>
    </font>
    <font>
      <sz val="9"/>
      <color theme="1"/>
      <name val="Arial"/>
      <family val="2"/>
    </font>
    <font>
      <sz val="8"/>
      <color theme="1"/>
      <name val="Arial"/>
      <family val="2"/>
    </font>
    <font>
      <b/>
      <sz val="8"/>
      <color theme="1"/>
      <name val="Arial"/>
      <family val="2"/>
    </font>
    <font>
      <sz val="9"/>
      <color rgb="FFFF0000"/>
      <name val="Arial"/>
      <family val="2"/>
    </font>
    <font>
      <sz val="8"/>
      <name val="Arial"/>
      <family val="2"/>
    </font>
    <font>
      <b/>
      <sz val="8"/>
      <name val="Arial"/>
      <family val="2"/>
    </font>
    <font>
      <b/>
      <sz val="8"/>
      <color theme="0"/>
      <name val="Arial"/>
      <family val="2"/>
    </font>
    <font>
      <b/>
      <sz val="10"/>
      <name val="Arial"/>
      <family val="2"/>
    </font>
    <font>
      <b/>
      <sz val="10"/>
      <color theme="1"/>
      <name val="Arial"/>
      <family val="2"/>
    </font>
    <font>
      <b/>
      <sz val="9"/>
      <color indexed="81"/>
      <name val="Tahoma"/>
      <family val="2"/>
    </font>
    <font>
      <sz val="11"/>
      <name val="Arial"/>
      <family val="2"/>
    </font>
    <font>
      <sz val="11"/>
      <color theme="1"/>
      <name val="Arial"/>
      <family val="2"/>
    </font>
    <font>
      <sz val="12"/>
      <name val="Arial"/>
      <family val="2"/>
    </font>
    <font>
      <sz val="12"/>
      <color theme="1"/>
      <name val="Arial"/>
      <family val="2"/>
    </font>
    <font>
      <b/>
      <sz val="12"/>
      <name val="Arial"/>
      <family val="2"/>
    </font>
    <font>
      <b/>
      <sz val="11"/>
      <name val="Arial"/>
      <family val="2"/>
    </font>
    <font>
      <b/>
      <sz val="9"/>
      <color theme="1"/>
      <name val="Arial"/>
      <family val="2"/>
    </font>
    <font>
      <b/>
      <sz val="11"/>
      <color rgb="FF000000"/>
      <name val="Arial"/>
      <family val="2"/>
    </font>
    <font>
      <i/>
      <sz val="10"/>
      <color indexed="8"/>
      <name val="Arial"/>
      <family val="2"/>
    </font>
    <font>
      <b/>
      <i/>
      <sz val="10"/>
      <color indexed="8"/>
      <name val="Arial"/>
      <family val="2"/>
    </font>
    <font>
      <i/>
      <u/>
      <sz val="10"/>
      <color indexed="8"/>
      <name val="Arial"/>
      <family val="2"/>
    </font>
    <font>
      <sz val="11"/>
      <color theme="0"/>
      <name val="Arial"/>
      <family val="2"/>
    </font>
    <font>
      <sz val="10"/>
      <name val="Arial"/>
      <family val="2"/>
    </font>
    <font>
      <b/>
      <i/>
      <sz val="11"/>
      <color theme="1"/>
      <name val="Arial"/>
      <family val="2"/>
    </font>
    <font>
      <b/>
      <sz val="11"/>
      <color theme="0"/>
      <name val="Arial"/>
      <family val="2"/>
    </font>
    <font>
      <sz val="14"/>
      <color theme="1"/>
      <name val="Arial"/>
      <family val="2"/>
    </font>
    <font>
      <b/>
      <sz val="12"/>
      <color theme="0"/>
      <name val="Arial"/>
      <family val="2"/>
    </font>
    <font>
      <sz val="10"/>
      <color theme="1"/>
      <name val="Arial"/>
      <family val="2"/>
    </font>
    <font>
      <b/>
      <sz val="14"/>
      <name val="Arial"/>
      <family val="2"/>
    </font>
    <font>
      <sz val="9"/>
      <color theme="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indexed="65"/>
        <bgColor indexed="64"/>
      </patternFill>
    </fill>
    <fill>
      <patternFill patternType="solid">
        <fgColor rgb="FFD9D9D9"/>
        <bgColor indexed="64"/>
      </patternFill>
    </fill>
    <fill>
      <patternFill patternType="solid">
        <fgColor rgb="FFD9DAD9"/>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C5D9F1"/>
        <bgColor indexed="64"/>
      </patternFill>
    </fill>
    <fill>
      <patternFill patternType="solid">
        <fgColor rgb="FFC5D98D"/>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1" tint="0.499984740745262"/>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style="thick">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7" fillId="0" borderId="0"/>
  </cellStyleXfs>
  <cellXfs count="523">
    <xf numFmtId="0" fontId="0" fillId="0" borderId="0" xfId="0"/>
    <xf numFmtId="0" fontId="7" fillId="5" borderId="7" xfId="0" applyFont="1" applyFill="1" applyBorder="1" applyAlignment="1">
      <alignment horizontal="center" vertical="center"/>
    </xf>
    <xf numFmtId="0" fontId="6" fillId="5" borderId="0" xfId="0" applyFont="1" applyFill="1" applyBorder="1" applyAlignment="1">
      <alignment textRotation="90"/>
    </xf>
    <xf numFmtId="0" fontId="5" fillId="2" borderId="1" xfId="0" applyFont="1" applyFill="1" applyBorder="1" applyAlignment="1">
      <alignment horizontal="center"/>
    </xf>
    <xf numFmtId="0" fontId="6" fillId="5" borderId="4" xfId="0" applyFont="1" applyFill="1" applyBorder="1" applyAlignment="1">
      <alignment textRotation="90"/>
    </xf>
    <xf numFmtId="0" fontId="8" fillId="5" borderId="18" xfId="0" applyFont="1" applyFill="1" applyBorder="1" applyAlignment="1">
      <alignment horizontal="center"/>
    </xf>
    <xf numFmtId="0" fontId="8" fillId="5" borderId="13" xfId="0" applyFont="1" applyFill="1" applyBorder="1" applyAlignment="1">
      <alignment horizontal="center"/>
    </xf>
    <xf numFmtId="0" fontId="5" fillId="2" borderId="0" xfId="0" applyFont="1" applyFill="1" applyBorder="1" applyAlignment="1">
      <alignment horizontal="center"/>
    </xf>
    <xf numFmtId="0" fontId="11" fillId="5" borderId="19" xfId="0" applyFont="1" applyFill="1" applyBorder="1" applyAlignment="1">
      <alignment horizontal="center" vertical="center"/>
    </xf>
    <xf numFmtId="0" fontId="11" fillId="5" borderId="7"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6" xfId="0" applyFont="1" applyFill="1" applyBorder="1" applyAlignment="1">
      <alignment horizontal="center"/>
    </xf>
    <xf numFmtId="0" fontId="6" fillId="0" borderId="22" xfId="0" applyFont="1" applyBorder="1"/>
    <xf numFmtId="0" fontId="6" fillId="0" borderId="16" xfId="0" applyFont="1" applyBorder="1"/>
    <xf numFmtId="0" fontId="10" fillId="5" borderId="22" xfId="0" applyFont="1" applyFill="1" applyBorder="1" applyAlignment="1">
      <alignment horizontal="center"/>
    </xf>
    <xf numFmtId="0" fontId="10" fillId="5" borderId="22" xfId="0" applyFont="1" applyFill="1" applyBorder="1" applyAlignment="1">
      <alignment horizontal="center" vertical="center"/>
    </xf>
    <xf numFmtId="0" fontId="10" fillId="2" borderId="16" xfId="0" applyFont="1" applyFill="1" applyBorder="1"/>
    <xf numFmtId="0" fontId="6" fillId="0" borderId="21" xfId="0" applyFont="1" applyBorder="1"/>
    <xf numFmtId="0" fontId="5" fillId="5" borderId="2" xfId="0" applyFont="1" applyFill="1" applyBorder="1" applyAlignment="1">
      <alignment horizontal="center"/>
    </xf>
    <xf numFmtId="0" fontId="5" fillId="5" borderId="0" xfId="0" applyFont="1" applyFill="1" applyBorder="1" applyAlignment="1">
      <alignment horizontal="center"/>
    </xf>
    <xf numFmtId="164" fontId="6" fillId="5" borderId="13" xfId="0" applyNumberFormat="1" applyFont="1" applyFill="1" applyBorder="1" applyAlignment="1">
      <alignment horizontal="center"/>
    </xf>
    <xf numFmtId="0" fontId="7" fillId="3" borderId="11" xfId="0" applyFont="1" applyFill="1" applyBorder="1" applyAlignment="1">
      <alignment horizontal="center" wrapText="1"/>
    </xf>
    <xf numFmtId="0" fontId="7" fillId="0" borderId="15" xfId="0" applyFont="1" applyBorder="1" applyAlignment="1">
      <alignment horizontal="center" wrapText="1"/>
    </xf>
    <xf numFmtId="0" fontId="6" fillId="0" borderId="24" xfId="0" applyFont="1" applyFill="1" applyBorder="1" applyAlignment="1">
      <alignment textRotation="90"/>
    </xf>
    <xf numFmtId="0" fontId="12" fillId="3" borderId="0" xfId="0" applyNumberFormat="1" applyFont="1" applyFill="1" applyBorder="1" applyAlignment="1">
      <alignment horizontal="right"/>
    </xf>
    <xf numFmtId="164" fontId="13" fillId="3" borderId="0" xfId="0" applyNumberFormat="1" applyFont="1" applyFill="1"/>
    <xf numFmtId="0" fontId="7" fillId="0" borderId="24" xfId="0" applyFont="1" applyFill="1" applyBorder="1" applyAlignment="1">
      <alignment horizontal="center" vertical="center"/>
    </xf>
    <xf numFmtId="0" fontId="7" fillId="0" borderId="1" xfId="0" applyFont="1" applyFill="1" applyBorder="1" applyAlignment="1">
      <alignment horizontal="center" wrapText="1"/>
    </xf>
    <xf numFmtId="0" fontId="13" fillId="5" borderId="25" xfId="0" applyFont="1" applyFill="1" applyBorder="1"/>
    <xf numFmtId="0" fontId="7" fillId="0" borderId="0" xfId="0" applyFont="1" applyFill="1" applyBorder="1" applyAlignment="1">
      <alignment horizontal="center" wrapText="1"/>
    </xf>
    <xf numFmtId="0" fontId="7" fillId="0" borderId="17" xfId="0" applyFont="1" applyFill="1" applyBorder="1" applyAlignment="1">
      <alignment horizontal="center" wrapText="1"/>
    </xf>
    <xf numFmtId="0" fontId="7" fillId="0" borderId="15" xfId="0" applyFont="1" applyFill="1" applyBorder="1" applyAlignment="1">
      <alignment horizontal="center"/>
    </xf>
    <xf numFmtId="164" fontId="7" fillId="2" borderId="11" xfId="0" applyNumberFormat="1" applyFont="1" applyFill="1" applyBorder="1" applyAlignment="1">
      <alignment horizontal="right"/>
    </xf>
    <xf numFmtId="0" fontId="16" fillId="0" borderId="0" xfId="0" applyFont="1"/>
    <xf numFmtId="0" fontId="17" fillId="0" borderId="24" xfId="0" applyFont="1" applyBorder="1" applyAlignment="1">
      <alignment horizontal="left"/>
    </xf>
    <xf numFmtId="0" fontId="18" fillId="0" borderId="24" xfId="0" applyFont="1" applyBorder="1"/>
    <xf numFmtId="0" fontId="16" fillId="6" borderId="4" xfId="0" applyFont="1" applyFill="1" applyBorder="1"/>
    <xf numFmtId="0" fontId="16" fillId="6" borderId="0" xfId="0" applyFont="1" applyFill="1" applyBorder="1"/>
    <xf numFmtId="0" fontId="16" fillId="6" borderId="0" xfId="0" applyFont="1" applyFill="1" applyBorder="1" applyAlignment="1">
      <alignment horizontal="right"/>
    </xf>
    <xf numFmtId="0" fontId="16" fillId="3" borderId="0" xfId="0" applyFont="1" applyFill="1" applyBorder="1" applyAlignment="1">
      <alignment horizontal="center"/>
    </xf>
    <xf numFmtId="0" fontId="16" fillId="6" borderId="4" xfId="0" applyFont="1" applyFill="1" applyBorder="1" applyProtection="1"/>
    <xf numFmtId="0" fontId="16" fillId="6" borderId="0" xfId="0" applyFont="1" applyFill="1" applyBorder="1" applyProtection="1"/>
    <xf numFmtId="0" fontId="16" fillId="0" borderId="0" xfId="0" applyFont="1" applyProtection="1">
      <protection locked="0"/>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19" fillId="6" borderId="8" xfId="0" applyFont="1" applyFill="1" applyBorder="1" applyAlignment="1" applyProtection="1">
      <alignment horizontal="center"/>
    </xf>
    <xf numFmtId="0" fontId="16" fillId="6" borderId="1" xfId="0" applyFont="1" applyFill="1" applyBorder="1" applyProtection="1"/>
    <xf numFmtId="0" fontId="16" fillId="6" borderId="2" xfId="0" applyFont="1" applyFill="1" applyBorder="1" applyProtection="1"/>
    <xf numFmtId="0" fontId="16" fillId="0" borderId="0" xfId="0" applyFont="1" applyBorder="1"/>
    <xf numFmtId="0" fontId="16" fillId="0" borderId="4" xfId="0" applyFont="1" applyBorder="1"/>
    <xf numFmtId="0" fontId="16" fillId="3" borderId="4" xfId="0" applyFont="1" applyFill="1" applyBorder="1"/>
    <xf numFmtId="0" fontId="16" fillId="3" borderId="0" xfId="0" applyFont="1" applyFill="1" applyBorder="1"/>
    <xf numFmtId="0" fontId="16" fillId="3" borderId="5" xfId="0" applyFont="1" applyFill="1" applyBorder="1"/>
    <xf numFmtId="0" fontId="16" fillId="3" borderId="2" xfId="0" applyFont="1" applyFill="1" applyBorder="1"/>
    <xf numFmtId="0" fontId="16" fillId="3" borderId="3" xfId="0" applyFont="1" applyFill="1" applyBorder="1"/>
    <xf numFmtId="0" fontId="16" fillId="5" borderId="29" xfId="0" applyFont="1" applyFill="1" applyBorder="1"/>
    <xf numFmtId="0" fontId="16" fillId="0" borderId="5" xfId="0" applyFont="1" applyBorder="1"/>
    <xf numFmtId="0" fontId="4" fillId="7" borderId="15" xfId="0" applyFont="1" applyFill="1" applyBorder="1" applyAlignment="1">
      <alignment horizontal="center" vertical="center"/>
    </xf>
    <xf numFmtId="0" fontId="11" fillId="5" borderId="0" xfId="0" applyFont="1" applyFill="1" applyBorder="1" applyAlignment="1">
      <alignment horizontal="right" vertical="center"/>
    </xf>
    <xf numFmtId="0" fontId="11" fillId="5" borderId="7" xfId="0" applyFont="1" applyFill="1" applyBorder="1" applyAlignment="1">
      <alignment horizontal="right" vertical="center"/>
    </xf>
    <xf numFmtId="0" fontId="7" fillId="5" borderId="7" xfId="0" applyFont="1" applyFill="1" applyBorder="1" applyAlignment="1">
      <alignment horizontal="right" vertical="center"/>
    </xf>
    <xf numFmtId="0" fontId="7" fillId="5" borderId="0" xfId="0" applyFont="1" applyFill="1" applyBorder="1" applyAlignment="1">
      <alignment horizontal="right" vertical="center"/>
    </xf>
    <xf numFmtId="164" fontId="6" fillId="5" borderId="13" xfId="0" applyNumberFormat="1" applyFont="1" applyFill="1" applyBorder="1" applyAlignment="1">
      <alignment horizontal="right"/>
    </xf>
    <xf numFmtId="0" fontId="16" fillId="3" borderId="1" xfId="0" applyFont="1" applyFill="1" applyBorder="1" applyAlignment="1">
      <alignment horizontal="left" vertical="center" indent="2"/>
    </xf>
    <xf numFmtId="0" fontId="16" fillId="3" borderId="4" xfId="0" applyFont="1" applyFill="1" applyBorder="1" applyAlignment="1">
      <alignment horizontal="left" vertical="center" indent="5"/>
    </xf>
    <xf numFmtId="0" fontId="16" fillId="6" borderId="4" xfId="0" applyFont="1" applyFill="1" applyBorder="1" applyAlignment="1" applyProtection="1">
      <alignment horizontal="center"/>
    </xf>
    <xf numFmtId="0" fontId="16" fillId="0" borderId="0" xfId="0" applyFont="1" applyAlignment="1">
      <alignment horizontal="center"/>
    </xf>
    <xf numFmtId="0" fontId="16" fillId="0" borderId="4" xfId="0" applyFont="1" applyBorder="1" applyAlignment="1" applyProtection="1"/>
    <xf numFmtId="0" fontId="16" fillId="0" borderId="0" xfId="0" applyFont="1" applyBorder="1" applyAlignment="1" applyProtection="1"/>
    <xf numFmtId="0" fontId="16" fillId="0" borderId="0" xfId="0" applyFont="1" applyBorder="1" applyProtection="1"/>
    <xf numFmtId="0" fontId="16" fillId="6" borderId="1" xfId="0" applyFont="1" applyFill="1" applyBorder="1"/>
    <xf numFmtId="0" fontId="16" fillId="6" borderId="2" xfId="0" applyFont="1" applyFill="1" applyBorder="1"/>
    <xf numFmtId="0" fontId="16" fillId="6" borderId="2" xfId="0" applyFont="1" applyFill="1" applyBorder="1" applyAlignment="1">
      <alignment horizontal="right"/>
    </xf>
    <xf numFmtId="0" fontId="15" fillId="3" borderId="0" xfId="0" applyFont="1" applyFill="1" applyBorder="1" applyAlignment="1">
      <alignment horizontal="left"/>
    </xf>
    <xf numFmtId="0" fontId="18" fillId="0" borderId="4" xfId="0" applyFont="1" applyBorder="1" applyAlignment="1">
      <alignment horizontal="left" vertical="center" indent="5"/>
    </xf>
    <xf numFmtId="0" fontId="9" fillId="0" borderId="0" xfId="0" applyFont="1" applyBorder="1" applyAlignment="1">
      <alignment horizontal="left"/>
    </xf>
    <xf numFmtId="0" fontId="16" fillId="0" borderId="5" xfId="0" applyFont="1" applyFill="1" applyBorder="1" applyAlignment="1">
      <alignment textRotation="90"/>
    </xf>
    <xf numFmtId="0" fontId="16" fillId="0" borderId="22" xfId="0" applyFont="1" applyBorder="1"/>
    <xf numFmtId="0" fontId="5" fillId="0" borderId="5" xfId="0" applyFont="1" applyFill="1" applyBorder="1" applyAlignment="1">
      <alignment textRotation="90"/>
    </xf>
    <xf numFmtId="0" fontId="6" fillId="0" borderId="5" xfId="0" applyFont="1" applyFill="1" applyBorder="1" applyAlignment="1">
      <alignment textRotation="90"/>
    </xf>
    <xf numFmtId="44" fontId="7" fillId="0" borderId="8" xfId="1" applyFont="1" applyFill="1" applyBorder="1" applyAlignment="1">
      <alignment horizontal="center" vertical="center" wrapText="1"/>
    </xf>
    <xf numFmtId="0" fontId="16" fillId="6" borderId="1" xfId="0" applyFont="1" applyFill="1" applyBorder="1" applyAlignment="1" applyProtection="1">
      <alignment horizontal="center"/>
    </xf>
    <xf numFmtId="0" fontId="19" fillId="6" borderId="4" xfId="0" applyFont="1" applyFill="1" applyBorder="1" applyAlignment="1" applyProtection="1">
      <alignment horizontal="center"/>
    </xf>
    <xf numFmtId="0" fontId="19" fillId="6" borderId="0" xfId="0" applyFont="1" applyFill="1" applyBorder="1" applyAlignment="1" applyProtection="1">
      <alignment horizontal="center"/>
    </xf>
    <xf numFmtId="0" fontId="19" fillId="6" borderId="5" xfId="0" applyFont="1" applyFill="1" applyBorder="1" applyAlignment="1" applyProtection="1">
      <alignment horizontal="center"/>
    </xf>
    <xf numFmtId="0" fontId="16" fillId="0" borderId="0" xfId="0" applyFont="1" applyBorder="1" applyAlignment="1" applyProtection="1">
      <alignment horizontal="right"/>
    </xf>
    <xf numFmtId="0" fontId="16" fillId="0" borderId="0" xfId="0" applyFont="1" applyAlignment="1">
      <alignment horizontal="right"/>
    </xf>
    <xf numFmtId="44" fontId="16" fillId="0" borderId="0" xfId="1" applyFont="1"/>
    <xf numFmtId="44" fontId="16" fillId="0" borderId="0" xfId="0" applyNumberFormat="1" applyFont="1" applyAlignment="1">
      <alignment horizontal="right"/>
    </xf>
    <xf numFmtId="167" fontId="16" fillId="0" borderId="0" xfId="2" applyNumberFormat="1" applyFont="1"/>
    <xf numFmtId="164" fontId="16" fillId="0" borderId="0" xfId="0" applyNumberFormat="1" applyFont="1"/>
    <xf numFmtId="10" fontId="16" fillId="0" borderId="0" xfId="0" applyNumberFormat="1" applyFont="1"/>
    <xf numFmtId="10" fontId="16" fillId="0" borderId="0" xfId="2" applyNumberFormat="1" applyFont="1"/>
    <xf numFmtId="44" fontId="16" fillId="0" borderId="0" xfId="0" applyNumberFormat="1" applyFont="1"/>
    <xf numFmtId="9" fontId="16" fillId="0" borderId="0" xfId="2" applyFont="1"/>
    <xf numFmtId="44" fontId="16" fillId="0" borderId="0" xfId="1" applyFont="1" applyAlignment="1">
      <alignment horizontal="right"/>
    </xf>
    <xf numFmtId="44" fontId="0" fillId="0" borderId="0" xfId="1" applyFont="1"/>
    <xf numFmtId="44" fontId="0" fillId="0" borderId="0" xfId="0" applyNumberFormat="1"/>
    <xf numFmtId="168" fontId="16" fillId="0" borderId="0" xfId="2" applyNumberFormat="1" applyFont="1"/>
    <xf numFmtId="168" fontId="0" fillId="0" borderId="0" xfId="0" applyNumberFormat="1"/>
    <xf numFmtId="9" fontId="0" fillId="0" borderId="0" xfId="2" applyFont="1"/>
    <xf numFmtId="167" fontId="0" fillId="0" borderId="0" xfId="2" applyNumberFormat="1" applyFont="1"/>
    <xf numFmtId="0" fontId="16" fillId="0" borderId="0" xfId="0" applyFont="1" applyProtection="1"/>
    <xf numFmtId="0" fontId="16" fillId="0" borderId="1" xfId="0" applyFont="1" applyBorder="1" applyProtection="1"/>
    <xf numFmtId="0" fontId="16" fillId="0" borderId="9" xfId="0" applyFont="1" applyBorder="1" applyProtection="1"/>
    <xf numFmtId="0" fontId="16" fillId="0" borderId="4" xfId="0" applyFont="1" applyBorder="1" applyAlignment="1" applyProtection="1">
      <alignment horizontal="center"/>
    </xf>
    <xf numFmtId="0" fontId="4" fillId="0" borderId="0" xfId="0" applyFont="1" applyBorder="1" applyAlignment="1" applyProtection="1"/>
    <xf numFmtId="0" fontId="16" fillId="0" borderId="12" xfId="0" applyFont="1" applyBorder="1" applyProtection="1"/>
    <xf numFmtId="0" fontId="16" fillId="0" borderId="13" xfId="0" applyFont="1" applyBorder="1" applyProtection="1"/>
    <xf numFmtId="0" fontId="16" fillId="0" borderId="14" xfId="0" applyFont="1" applyBorder="1" applyProtection="1"/>
    <xf numFmtId="0" fontId="16" fillId="0" borderId="3" xfId="0" applyFont="1" applyBorder="1" applyProtection="1"/>
    <xf numFmtId="0" fontId="16" fillId="0" borderId="4" xfId="0" applyFont="1" applyBorder="1" applyProtection="1"/>
    <xf numFmtId="164" fontId="16" fillId="0" borderId="0" xfId="0" applyNumberFormat="1" applyFont="1" applyProtection="1"/>
    <xf numFmtId="0" fontId="16" fillId="0" borderId="6" xfId="0" applyFont="1" applyBorder="1" applyProtection="1"/>
    <xf numFmtId="0" fontId="16" fillId="0" borderId="2" xfId="0" applyFont="1" applyBorder="1" applyAlignment="1" applyProtection="1">
      <alignment horizontal="right"/>
    </xf>
    <xf numFmtId="10" fontId="16" fillId="0" borderId="0" xfId="2" applyNumberFormat="1" applyFont="1" applyProtection="1"/>
    <xf numFmtId="0" fontId="16" fillId="0" borderId="2" xfId="0" applyFont="1" applyBorder="1" applyProtection="1"/>
    <xf numFmtId="0" fontId="6" fillId="4" borderId="15" xfId="0" applyFont="1" applyFill="1" applyBorder="1" applyAlignment="1" applyProtection="1">
      <alignment textRotation="90"/>
      <protection locked="0"/>
    </xf>
    <xf numFmtId="0" fontId="6" fillId="4" borderId="12" xfId="0" applyFont="1" applyFill="1" applyBorder="1" applyAlignment="1" applyProtection="1">
      <alignment textRotation="90"/>
      <protection locked="0"/>
    </xf>
    <xf numFmtId="0" fontId="6" fillId="4" borderId="17" xfId="0" applyFont="1" applyFill="1" applyBorder="1" applyAlignment="1" applyProtection="1">
      <alignment textRotation="90"/>
      <protection locked="0"/>
    </xf>
    <xf numFmtId="0" fontId="7" fillId="5" borderId="19"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xf>
    <xf numFmtId="0" fontId="19" fillId="3" borderId="5" xfId="0" applyFont="1" applyFill="1" applyBorder="1" applyAlignment="1" applyProtection="1">
      <alignment horizontal="right"/>
    </xf>
    <xf numFmtId="0" fontId="19" fillId="3" borderId="3" xfId="0" applyFont="1" applyFill="1" applyBorder="1" applyAlignment="1" applyProtection="1">
      <alignment horizontal="right"/>
    </xf>
    <xf numFmtId="0" fontId="22" fillId="0" borderId="0" xfId="0" applyFont="1" applyAlignment="1" applyProtection="1">
      <alignment horizontal="left"/>
    </xf>
    <xf numFmtId="0" fontId="4" fillId="2" borderId="38" xfId="0" applyFont="1" applyFill="1" applyBorder="1" applyAlignment="1" applyProtection="1">
      <alignment horizontal="center" wrapText="1"/>
    </xf>
    <xf numFmtId="164" fontId="4" fillId="2" borderId="38" xfId="0" applyNumberFormat="1" applyFont="1" applyFill="1" applyBorder="1" applyAlignment="1" applyProtection="1">
      <alignment horizontal="center" wrapText="1"/>
    </xf>
    <xf numFmtId="164" fontId="4" fillId="9" borderId="41" xfId="0" applyNumberFormat="1" applyFont="1" applyFill="1" applyBorder="1" applyAlignment="1" applyProtection="1">
      <alignment horizontal="left"/>
    </xf>
    <xf numFmtId="164" fontId="4" fillId="9" borderId="42" xfId="0" applyNumberFormat="1" applyFont="1" applyFill="1" applyBorder="1" applyAlignment="1" applyProtection="1">
      <alignment horizontal="left"/>
    </xf>
    <xf numFmtId="0" fontId="16" fillId="0" borderId="15" xfId="0" applyFont="1" applyBorder="1" applyAlignment="1" applyProtection="1">
      <alignment vertical="top"/>
    </xf>
    <xf numFmtId="2" fontId="16" fillId="0" borderId="15" xfId="0" applyNumberFormat="1" applyFont="1" applyBorder="1" applyAlignment="1" applyProtection="1">
      <alignment vertical="top"/>
    </xf>
    <xf numFmtId="2" fontId="16" fillId="0" borderId="15" xfId="0" applyNumberFormat="1" applyFont="1" applyBorder="1" applyAlignment="1" applyProtection="1">
      <alignment vertical="top"/>
      <protection locked="0"/>
    </xf>
    <xf numFmtId="0" fontId="19" fillId="3" borderId="2" xfId="0" applyFont="1" applyFill="1" applyBorder="1" applyAlignment="1" applyProtection="1">
      <alignment wrapText="1"/>
    </xf>
    <xf numFmtId="0" fontId="19" fillId="3" borderId="0" xfId="0" applyFont="1" applyFill="1" applyBorder="1" applyAlignment="1" applyProtection="1"/>
    <xf numFmtId="0" fontId="19" fillId="6" borderId="0" xfId="0" applyFont="1" applyFill="1" applyBorder="1" applyAlignment="1" applyProtection="1"/>
    <xf numFmtId="165" fontId="19" fillId="6" borderId="0" xfId="0" applyNumberFormat="1" applyFont="1" applyFill="1" applyBorder="1" applyAlignment="1" applyProtection="1"/>
    <xf numFmtId="0" fontId="16" fillId="0" borderId="1" xfId="0" applyFont="1" applyBorder="1" applyAlignment="1" applyProtection="1">
      <alignment horizontal="center"/>
    </xf>
    <xf numFmtId="0" fontId="16" fillId="0" borderId="0" xfId="0" applyFont="1" applyBorder="1" applyAlignment="1" applyProtection="1">
      <alignment horizontal="right"/>
    </xf>
    <xf numFmtId="0" fontId="16" fillId="0" borderId="5" xfId="0" applyFont="1" applyBorder="1" applyAlignment="1" applyProtection="1">
      <alignment horizontal="right"/>
    </xf>
    <xf numFmtId="0" fontId="16" fillId="0" borderId="2" xfId="0" applyFont="1" applyBorder="1"/>
    <xf numFmtId="0" fontId="16" fillId="0" borderId="14" xfId="0" applyFont="1" applyBorder="1"/>
    <xf numFmtId="0" fontId="26" fillId="0" borderId="0" xfId="0" applyFont="1"/>
    <xf numFmtId="0" fontId="20" fillId="0" borderId="2" xfId="0" applyFont="1" applyBorder="1" applyProtection="1"/>
    <xf numFmtId="0" fontId="20" fillId="0" borderId="0" xfId="0" applyFont="1" applyBorder="1" applyAlignment="1" applyProtection="1">
      <alignment horizontal="left" indent="2"/>
    </xf>
    <xf numFmtId="0" fontId="20" fillId="0" borderId="0" xfId="0" applyFont="1" applyBorder="1" applyAlignment="1" applyProtection="1">
      <alignment wrapText="1"/>
    </xf>
    <xf numFmtId="0" fontId="20" fillId="0" borderId="0" xfId="0" applyFont="1" applyBorder="1" applyAlignment="1" applyProtection="1"/>
    <xf numFmtId="0" fontId="16" fillId="0" borderId="6" xfId="0" applyFont="1" applyBorder="1" applyAlignment="1" applyProtection="1">
      <alignment horizontal="center"/>
    </xf>
    <xf numFmtId="0" fontId="20" fillId="0" borderId="7" xfId="0" applyFont="1" applyBorder="1" applyAlignment="1" applyProtection="1">
      <alignment horizontal="left" indent="2"/>
    </xf>
    <xf numFmtId="0" fontId="20" fillId="0" borderId="7" xfId="0" applyFont="1" applyBorder="1" applyAlignment="1" applyProtection="1">
      <alignment wrapText="1"/>
    </xf>
    <xf numFmtId="0" fontId="4" fillId="0" borderId="7" xfId="0" applyFont="1" applyBorder="1" applyAlignment="1" applyProtection="1"/>
    <xf numFmtId="44" fontId="20" fillId="0" borderId="32" xfId="1" applyFont="1" applyFill="1" applyBorder="1" applyAlignment="1" applyProtection="1">
      <alignment horizontal="left"/>
    </xf>
    <xf numFmtId="44" fontId="16" fillId="0" borderId="33" xfId="1" applyNumberFormat="1" applyFont="1" applyFill="1" applyBorder="1" applyAlignment="1" applyProtection="1"/>
    <xf numFmtId="44" fontId="20" fillId="0" borderId="34" xfId="1" applyFont="1" applyFill="1" applyBorder="1" applyAlignment="1" applyProtection="1">
      <alignment horizontal="left"/>
    </xf>
    <xf numFmtId="44" fontId="16" fillId="0" borderId="48" xfId="1" applyNumberFormat="1" applyFont="1" applyFill="1" applyBorder="1" applyAlignment="1" applyProtection="1"/>
    <xf numFmtId="0" fontId="16" fillId="0" borderId="0" xfId="0" applyFont="1" applyBorder="1" applyAlignment="1" applyProtection="1">
      <alignment horizontal="right"/>
    </xf>
    <xf numFmtId="0" fontId="16" fillId="10" borderId="15" xfId="0" applyFont="1" applyFill="1" applyBorder="1" applyAlignment="1">
      <alignment horizontal="center"/>
    </xf>
    <xf numFmtId="44" fontId="16" fillId="10" borderId="15" xfId="1" applyFont="1" applyFill="1" applyBorder="1" applyAlignment="1" applyProtection="1">
      <protection locked="0"/>
    </xf>
    <xf numFmtId="0" fontId="16" fillId="10" borderId="9" xfId="0" applyFont="1" applyFill="1" applyBorder="1" applyAlignment="1" applyProtection="1">
      <alignment horizontal="center"/>
      <protection locked="0"/>
    </xf>
    <xf numFmtId="44" fontId="16" fillId="10" borderId="9" xfId="1" applyFont="1" applyFill="1" applyBorder="1" applyAlignment="1" applyProtection="1">
      <protection locked="0"/>
    </xf>
    <xf numFmtId="0" fontId="16" fillId="10" borderId="15" xfId="0"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14" fontId="16" fillId="10" borderId="15" xfId="0" applyNumberFormat="1" applyFont="1" applyFill="1" applyBorder="1" applyAlignment="1" applyProtection="1">
      <protection locked="0"/>
    </xf>
    <xf numFmtId="0" fontId="4" fillId="9" borderId="40" xfId="0" applyFont="1" applyFill="1" applyBorder="1" applyAlignment="1" applyProtection="1">
      <alignment horizontal="center"/>
    </xf>
    <xf numFmtId="0" fontId="4" fillId="9" borderId="41" xfId="0" applyFont="1" applyFill="1" applyBorder="1" applyAlignment="1" applyProtection="1"/>
    <xf numFmtId="0" fontId="16" fillId="0" borderId="15" xfId="0" applyFont="1" applyFill="1" applyBorder="1" applyAlignment="1" applyProtection="1">
      <alignment vertical="top" wrapText="1"/>
    </xf>
    <xf numFmtId="164" fontId="16" fillId="4" borderId="15"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0" fontId="16" fillId="0" borderId="15" xfId="0" applyFont="1" applyBorder="1" applyAlignment="1" applyProtection="1">
      <alignment vertical="top"/>
      <protection locked="0"/>
    </xf>
    <xf numFmtId="0" fontId="16" fillId="0" borderId="52" xfId="0" applyFont="1" applyBorder="1" applyAlignment="1" applyProtection="1">
      <alignment vertical="top"/>
    </xf>
    <xf numFmtId="0" fontId="16" fillId="0" borderId="54" xfId="0" applyFont="1" applyBorder="1" applyProtection="1"/>
    <xf numFmtId="0" fontId="16" fillId="0" borderId="55" xfId="0" applyFont="1" applyBorder="1" applyProtection="1"/>
    <xf numFmtId="0" fontId="5" fillId="0" borderId="0" xfId="0" applyFont="1" applyBorder="1" applyAlignment="1"/>
    <xf numFmtId="0" fontId="16" fillId="0" borderId="0" xfId="0" applyFont="1" applyBorder="1" applyAlignment="1">
      <alignment horizontal="left" indent="1"/>
    </xf>
    <xf numFmtId="0" fontId="16" fillId="10" borderId="15" xfId="0" applyNumberFormat="1" applyFont="1" applyFill="1" applyBorder="1" applyAlignment="1" applyProtection="1">
      <alignment horizontal="center"/>
      <protection locked="0"/>
    </xf>
    <xf numFmtId="0" fontId="4" fillId="10" borderId="15" xfId="0" applyNumberFormat="1" applyFont="1" applyFill="1" applyBorder="1" applyAlignment="1" applyProtection="1">
      <alignment horizontal="center"/>
      <protection locked="0"/>
    </xf>
    <xf numFmtId="0" fontId="4" fillId="10" borderId="9" xfId="0" applyNumberFormat="1" applyFont="1" applyFill="1" applyBorder="1" applyAlignment="1" applyProtection="1">
      <alignment horizontal="center"/>
      <protection locked="0"/>
    </xf>
    <xf numFmtId="0" fontId="16" fillId="0" borderId="6" xfId="0" applyFont="1" applyBorder="1"/>
    <xf numFmtId="165" fontId="19" fillId="0" borderId="4" xfId="0" applyNumberFormat="1" applyFont="1" applyFill="1" applyBorder="1" applyAlignment="1" applyProtection="1">
      <alignment horizontal="center"/>
      <protection locked="0"/>
    </xf>
    <xf numFmtId="165" fontId="19" fillId="0" borderId="0" xfId="0" applyNumberFormat="1" applyFont="1" applyFill="1" applyBorder="1" applyAlignment="1" applyProtection="1">
      <alignment horizontal="center"/>
      <protection locked="0"/>
    </xf>
    <xf numFmtId="0" fontId="16" fillId="0" borderId="0" xfId="0" applyFont="1" applyFill="1"/>
    <xf numFmtId="0" fontId="6" fillId="13" borderId="9" xfId="0" applyFont="1" applyFill="1" applyBorder="1" applyAlignment="1">
      <alignment horizontal="right"/>
    </xf>
    <xf numFmtId="0" fontId="6" fillId="13" borderId="10" xfId="0" applyFont="1" applyFill="1" applyBorder="1" applyAlignment="1">
      <alignment horizontal="right"/>
    </xf>
    <xf numFmtId="0" fontId="26" fillId="0" borderId="0" xfId="0" applyFont="1" applyFill="1"/>
    <xf numFmtId="0" fontId="7" fillId="13" borderId="7" xfId="0" applyFont="1" applyFill="1" applyBorder="1" applyAlignment="1">
      <alignment horizontal="right"/>
    </xf>
    <xf numFmtId="0" fontId="9" fillId="13" borderId="27" xfId="0" applyNumberFormat="1" applyFont="1" applyFill="1" applyBorder="1" applyAlignment="1">
      <alignment horizontal="right"/>
    </xf>
    <xf numFmtId="164" fontId="6" fillId="13" borderId="9" xfId="1" applyNumberFormat="1" applyFont="1" applyFill="1" applyBorder="1" applyAlignment="1">
      <alignment horizontal="right"/>
    </xf>
    <xf numFmtId="164" fontId="6" fillId="13" borderId="10" xfId="1" applyNumberFormat="1" applyFont="1" applyFill="1" applyBorder="1" applyAlignment="1">
      <alignment horizontal="right"/>
    </xf>
    <xf numFmtId="44" fontId="6" fillId="13" borderId="10" xfId="1" applyFont="1" applyFill="1" applyBorder="1" applyAlignment="1">
      <alignment horizontal="right"/>
    </xf>
    <xf numFmtId="0" fontId="7" fillId="13" borderId="28" xfId="0" applyNumberFormat="1" applyFont="1" applyFill="1" applyBorder="1" applyAlignment="1">
      <alignment horizontal="right"/>
    </xf>
    <xf numFmtId="0" fontId="4" fillId="2" borderId="11" xfId="0" applyFont="1" applyFill="1" applyBorder="1" applyAlignment="1" applyProtection="1">
      <alignment vertical="center" wrapText="1"/>
      <protection locked="0"/>
    </xf>
    <xf numFmtId="0" fontId="4" fillId="2" borderId="1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44" fontId="16" fillId="13" borderId="14" xfId="0" applyNumberFormat="1" applyFont="1" applyFill="1" applyBorder="1"/>
    <xf numFmtId="44" fontId="16" fillId="13" borderId="15" xfId="0" applyNumberFormat="1" applyFont="1" applyFill="1" applyBorder="1"/>
    <xf numFmtId="44" fontId="16" fillId="13" borderId="12" xfId="0" applyNumberFormat="1" applyFont="1" applyFill="1" applyBorder="1"/>
    <xf numFmtId="0" fontId="6" fillId="10" borderId="17" xfId="0" applyFont="1" applyFill="1" applyBorder="1" applyAlignment="1" applyProtection="1">
      <alignment textRotation="90"/>
      <protection locked="0"/>
    </xf>
    <xf numFmtId="0" fontId="6" fillId="10" borderId="15" xfId="0" applyFont="1" applyFill="1" applyBorder="1" applyAlignment="1" applyProtection="1">
      <alignment textRotation="90"/>
      <protection locked="0"/>
    </xf>
    <xf numFmtId="0" fontId="6" fillId="10" borderId="12" xfId="0" applyFont="1" applyFill="1" applyBorder="1" applyAlignment="1" applyProtection="1">
      <alignment textRotation="90"/>
      <protection locked="0"/>
    </xf>
    <xf numFmtId="0" fontId="16" fillId="10" borderId="4" xfId="0" applyFont="1" applyFill="1" applyBorder="1" applyAlignment="1" applyProtection="1">
      <alignment horizontal="center"/>
      <protection locked="0"/>
    </xf>
    <xf numFmtId="0" fontId="16" fillId="10" borderId="4" xfId="0" applyFont="1" applyFill="1" applyBorder="1" applyAlignment="1" applyProtection="1">
      <alignment horizontal="center"/>
    </xf>
    <xf numFmtId="0" fontId="16" fillId="10" borderId="4" xfId="0" quotePrefix="1" applyNumberFormat="1" applyFont="1" applyFill="1" applyBorder="1" applyAlignment="1" applyProtection="1">
      <alignment horizontal="center"/>
    </xf>
    <xf numFmtId="10" fontId="16" fillId="10" borderId="15" xfId="2" applyNumberFormat="1" applyFont="1" applyFill="1" applyBorder="1" applyAlignment="1" applyProtection="1">
      <alignment horizontal="center"/>
      <protection locked="0"/>
    </xf>
    <xf numFmtId="9" fontId="4" fillId="10" borderId="15" xfId="0" applyNumberFormat="1" applyFont="1" applyFill="1" applyBorder="1" applyAlignment="1" applyProtection="1">
      <alignment horizontal="center" vertical="center" wrapText="1"/>
      <protection locked="0"/>
    </xf>
    <xf numFmtId="0" fontId="19" fillId="6" borderId="4" xfId="0" applyFont="1" applyFill="1" applyBorder="1" applyAlignment="1">
      <alignment horizontal="center"/>
    </xf>
    <xf numFmtId="0" fontId="19" fillId="6" borderId="0" xfId="0" applyFont="1" applyFill="1" applyBorder="1" applyAlignment="1">
      <alignment horizontal="center"/>
    </xf>
    <xf numFmtId="165" fontId="29" fillId="4" borderId="4" xfId="0" applyNumberFormat="1" applyFont="1" applyFill="1" applyBorder="1" applyAlignment="1" applyProtection="1">
      <alignment horizontal="center"/>
      <protection locked="0"/>
    </xf>
    <xf numFmtId="165" fontId="29" fillId="4" borderId="0" xfId="0" applyNumberFormat="1" applyFont="1" applyFill="1" applyBorder="1" applyAlignment="1" applyProtection="1">
      <alignment horizontal="center"/>
      <protection locked="0"/>
    </xf>
    <xf numFmtId="0" fontId="30" fillId="0" borderId="0" xfId="0" applyFont="1" applyAlignment="1" applyProtection="1">
      <alignment horizontal="left"/>
    </xf>
    <xf numFmtId="0" fontId="16" fillId="0" borderId="0" xfId="0" applyFont="1" applyAlignment="1" applyProtection="1">
      <alignment horizontal="left"/>
    </xf>
    <xf numFmtId="0" fontId="4" fillId="0" borderId="0" xfId="0" applyFont="1" applyBorder="1"/>
    <xf numFmtId="0" fontId="16" fillId="2" borderId="15" xfId="0" applyFont="1" applyFill="1" applyBorder="1"/>
    <xf numFmtId="0" fontId="16" fillId="12" borderId="0" xfId="0" applyFont="1" applyFill="1" applyBorder="1" applyAlignment="1">
      <alignment horizontal="center"/>
    </xf>
    <xf numFmtId="0" fontId="16" fillId="10" borderId="0" xfId="0" applyFont="1" applyFill="1" applyBorder="1"/>
    <xf numFmtId="0" fontId="16" fillId="0" borderId="0" xfId="0" applyFont="1" applyFill="1" applyBorder="1" applyAlignment="1">
      <alignment horizontal="left" indent="1"/>
    </xf>
    <xf numFmtId="0" fontId="16" fillId="0" borderId="4" xfId="0" applyFont="1" applyBorder="1" applyAlignment="1" applyProtection="1">
      <alignment horizontal="left"/>
    </xf>
    <xf numFmtId="0" fontId="16" fillId="0" borderId="0" xfId="0" applyFont="1" applyBorder="1" applyAlignment="1" applyProtection="1">
      <alignment horizontal="left"/>
    </xf>
    <xf numFmtId="0" fontId="16" fillId="0" borderId="5" xfId="0" applyFont="1" applyBorder="1" applyAlignment="1" applyProtection="1">
      <alignment horizontal="left"/>
    </xf>
    <xf numFmtId="0" fontId="4" fillId="0" borderId="4" xfId="0" applyFont="1" applyBorder="1"/>
    <xf numFmtId="0" fontId="16" fillId="0" borderId="7" xfId="0" applyFont="1" applyBorder="1"/>
    <xf numFmtId="0" fontId="16" fillId="0" borderId="8" xfId="0" applyFont="1" applyBorder="1"/>
    <xf numFmtId="166" fontId="16" fillId="0" borderId="4" xfId="0" applyNumberFormat="1" applyFont="1" applyFill="1" applyBorder="1" applyAlignment="1">
      <alignment horizontal="center"/>
    </xf>
    <xf numFmtId="0" fontId="16" fillId="16" borderId="1" xfId="0" applyFont="1" applyFill="1" applyBorder="1"/>
    <xf numFmtId="0" fontId="16" fillId="16" borderId="3" xfId="0" applyFont="1" applyFill="1" applyBorder="1" applyAlignment="1">
      <alignment horizontal="left" indent="4"/>
    </xf>
    <xf numFmtId="0" fontId="32" fillId="16" borderId="0" xfId="0" applyFont="1" applyFill="1" applyBorder="1" applyAlignment="1">
      <alignment horizontal="left" indent="4"/>
    </xf>
    <xf numFmtId="0" fontId="16" fillId="16" borderId="4" xfId="0" applyFont="1" applyFill="1" applyBorder="1" applyAlignment="1">
      <alignment horizontal="left" indent="4"/>
    </xf>
    <xf numFmtId="0" fontId="16" fillId="16" borderId="0" xfId="0" applyFont="1" applyFill="1" applyBorder="1" applyAlignment="1">
      <alignment horizontal="left" indent="4"/>
    </xf>
    <xf numFmtId="0" fontId="16" fillId="16" borderId="5" xfId="0" applyFont="1" applyFill="1" applyBorder="1" applyAlignment="1">
      <alignment horizontal="left" indent="4"/>
    </xf>
    <xf numFmtId="0" fontId="32" fillId="16" borderId="7" xfId="0" applyFont="1" applyFill="1" applyBorder="1" applyAlignment="1">
      <alignment horizontal="left" vertical="top" indent="1"/>
    </xf>
    <xf numFmtId="0" fontId="32" fillId="0" borderId="7" xfId="0" applyFont="1" applyBorder="1" applyAlignment="1">
      <alignment horizontal="left" indent="1"/>
    </xf>
    <xf numFmtId="0" fontId="27" fillId="16" borderId="7" xfId="0" applyFont="1" applyFill="1" applyBorder="1" applyAlignment="1">
      <alignment horizontal="left" vertical="center" indent="1"/>
    </xf>
    <xf numFmtId="0" fontId="16" fillId="0" borderId="0" xfId="0" applyFont="1" applyAlignment="1">
      <alignment vertical="center"/>
    </xf>
    <xf numFmtId="0" fontId="16" fillId="0" borderId="11" xfId="0" applyFont="1" applyBorder="1" applyAlignment="1">
      <alignment horizontal="center" vertical="center"/>
    </xf>
    <xf numFmtId="0" fontId="21" fillId="0" borderId="10" xfId="0" applyFont="1" applyFill="1" applyBorder="1" applyAlignment="1">
      <alignment horizontal="left" vertical="center"/>
    </xf>
    <xf numFmtId="0" fontId="16" fillId="0" borderId="0" xfId="0" applyFont="1" applyFill="1" applyBorder="1"/>
    <xf numFmtId="0" fontId="3" fillId="0" borderId="0" xfId="0" applyFont="1" applyFill="1" applyBorder="1" applyAlignment="1">
      <alignment horizontal="center"/>
    </xf>
    <xf numFmtId="0" fontId="16" fillId="0" borderId="0" xfId="0" applyFont="1" applyFill="1" applyBorder="1" applyAlignment="1" applyProtection="1">
      <alignment horizontal="left"/>
      <protection locked="0"/>
    </xf>
    <xf numFmtId="0" fontId="16" fillId="0" borderId="0" xfId="0" applyFont="1" applyFill="1" applyBorder="1" applyAlignment="1">
      <alignment horizontal="center"/>
    </xf>
    <xf numFmtId="0" fontId="19" fillId="0" borderId="0" xfId="0" applyFont="1" applyFill="1" applyBorder="1" applyAlignment="1">
      <alignment horizontal="center"/>
    </xf>
    <xf numFmtId="165" fontId="29" fillId="0" borderId="0" xfId="0" applyNumberFormat="1" applyFont="1" applyFill="1" applyBorder="1" applyAlignment="1" applyProtection="1">
      <alignment horizontal="center"/>
      <protection locked="0"/>
    </xf>
    <xf numFmtId="169" fontId="4" fillId="14" borderId="26" xfId="0" applyNumberFormat="1" applyFont="1" applyFill="1" applyBorder="1"/>
    <xf numFmtId="42" fontId="16" fillId="10" borderId="30" xfId="1" applyNumberFormat="1" applyFont="1" applyFill="1" applyBorder="1" applyProtection="1">
      <protection locked="0"/>
    </xf>
    <xf numFmtId="42" fontId="16" fillId="10" borderId="32" xfId="1" applyNumberFormat="1" applyFont="1" applyFill="1" applyBorder="1" applyAlignment="1" applyProtection="1">
      <protection locked="0"/>
    </xf>
    <xf numFmtId="42" fontId="16" fillId="10" borderId="33" xfId="1" applyNumberFormat="1" applyFont="1" applyFill="1" applyBorder="1" applyAlignment="1" applyProtection="1">
      <protection locked="0"/>
    </xf>
    <xf numFmtId="42" fontId="4" fillId="13" borderId="15" xfId="0" applyNumberFormat="1" applyFont="1" applyFill="1" applyBorder="1" applyAlignment="1" applyProtection="1"/>
    <xf numFmtId="42" fontId="4" fillId="13" borderId="13" xfId="0" applyNumberFormat="1" applyFont="1" applyFill="1" applyBorder="1" applyAlignment="1" applyProtection="1"/>
    <xf numFmtId="42" fontId="4" fillId="13" borderId="15" xfId="1" applyNumberFormat="1" applyFont="1" applyFill="1" applyBorder="1" applyAlignment="1" applyProtection="1"/>
    <xf numFmtId="44" fontId="4" fillId="13" borderId="45" xfId="0" applyNumberFormat="1" applyFont="1" applyFill="1" applyBorder="1"/>
    <xf numFmtId="169" fontId="16" fillId="10" borderId="15" xfId="0" applyNumberFormat="1" applyFont="1" applyFill="1" applyBorder="1" applyAlignment="1" applyProtection="1">
      <alignment horizontal="center"/>
      <protection locked="0"/>
    </xf>
    <xf numFmtId="169" fontId="4" fillId="11" borderId="51" xfId="0" applyNumberFormat="1" applyFont="1" applyFill="1" applyBorder="1" applyAlignment="1" applyProtection="1">
      <alignment horizontal="center"/>
    </xf>
    <xf numFmtId="0" fontId="16" fillId="10" borderId="15" xfId="0" applyFont="1" applyFill="1" applyBorder="1" applyAlignment="1" applyProtection="1">
      <alignment horizontal="center" vertical="center" wrapText="1"/>
      <protection locked="0"/>
    </xf>
    <xf numFmtId="0" fontId="16" fillId="10" borderId="15" xfId="0" applyFont="1" applyFill="1" applyBorder="1" applyAlignment="1" applyProtection="1">
      <alignment horizontal="center" wrapText="1"/>
      <protection locked="0"/>
    </xf>
    <xf numFmtId="0" fontId="16" fillId="10" borderId="15" xfId="0" applyFont="1" applyFill="1" applyBorder="1" applyAlignment="1" applyProtection="1">
      <alignment horizontal="center"/>
      <protection locked="0"/>
    </xf>
    <xf numFmtId="0" fontId="10" fillId="2" borderId="38" xfId="0" applyFont="1" applyFill="1" applyBorder="1" applyAlignment="1" applyProtection="1">
      <alignment wrapText="1"/>
    </xf>
    <xf numFmtId="10" fontId="16" fillId="13" borderId="15" xfId="2" applyNumberFormat="1" applyFont="1" applyFill="1" applyBorder="1" applyAlignment="1" applyProtection="1">
      <alignment horizontal="center"/>
    </xf>
    <xf numFmtId="0" fontId="4" fillId="12" borderId="15" xfId="0" applyNumberFormat="1" applyFont="1" applyFill="1" applyBorder="1" applyAlignment="1" applyProtection="1">
      <alignment horizontal="center"/>
    </xf>
    <xf numFmtId="0" fontId="4" fillId="12" borderId="9" xfId="0" applyNumberFormat="1" applyFont="1" applyFill="1" applyBorder="1" applyAlignment="1" applyProtection="1">
      <alignment horizontal="center"/>
    </xf>
    <xf numFmtId="42" fontId="16" fillId="13" borderId="31" xfId="0" applyNumberFormat="1" applyFont="1" applyFill="1" applyBorder="1" applyProtection="1"/>
    <xf numFmtId="42" fontId="16" fillId="13" borderId="36" xfId="0" applyNumberFormat="1" applyFont="1" applyFill="1" applyBorder="1" applyProtection="1"/>
    <xf numFmtId="42" fontId="15" fillId="13" borderId="49" xfId="1" applyNumberFormat="1" applyFont="1" applyFill="1" applyBorder="1" applyAlignment="1" applyProtection="1">
      <alignment horizontal="left"/>
    </xf>
    <xf numFmtId="42" fontId="15" fillId="13" borderId="32" xfId="1" applyNumberFormat="1" applyFont="1" applyFill="1" applyBorder="1" applyAlignment="1" applyProtection="1">
      <alignment horizontal="left"/>
    </xf>
    <xf numFmtId="42" fontId="20" fillId="13" borderId="49" xfId="1" applyNumberFormat="1" applyFont="1" applyFill="1" applyBorder="1" applyAlignment="1" applyProtection="1">
      <alignment horizontal="left"/>
    </xf>
    <xf numFmtId="42" fontId="4" fillId="13" borderId="50" xfId="1" applyNumberFormat="1" applyFont="1" applyFill="1" applyBorder="1" applyAlignment="1" applyProtection="1"/>
    <xf numFmtId="42" fontId="4" fillId="13" borderId="33" xfId="1" applyNumberFormat="1" applyFont="1" applyFill="1" applyBorder="1" applyAlignment="1" applyProtection="1"/>
    <xf numFmtId="42" fontId="20" fillId="13" borderId="32" xfId="1" applyNumberFormat="1" applyFont="1" applyFill="1" applyBorder="1" applyAlignment="1" applyProtection="1">
      <alignment horizontal="left"/>
    </xf>
    <xf numFmtId="0" fontId="9" fillId="10" borderId="16" xfId="0" applyFont="1" applyFill="1" applyBorder="1" applyProtection="1">
      <protection locked="0"/>
    </xf>
    <xf numFmtId="0" fontId="9" fillId="10" borderId="17" xfId="0" applyFont="1" applyFill="1" applyBorder="1" applyAlignment="1" applyProtection="1">
      <alignment horizontal="center"/>
      <protection locked="0"/>
    </xf>
    <xf numFmtId="0" fontId="9" fillId="10" borderId="15" xfId="0" applyFont="1" applyFill="1" applyBorder="1" applyAlignment="1" applyProtection="1">
      <alignment horizontal="center"/>
      <protection locked="0"/>
    </xf>
    <xf numFmtId="164" fontId="9" fillId="10" borderId="13" xfId="0" applyNumberFormat="1" applyFont="1" applyFill="1" applyBorder="1" applyAlignment="1" applyProtection="1">
      <alignment horizontal="right"/>
      <protection locked="0"/>
    </xf>
    <xf numFmtId="164" fontId="9" fillId="10" borderId="12" xfId="0" applyNumberFormat="1" applyFont="1" applyFill="1" applyBorder="1" applyAlignment="1" applyProtection="1">
      <alignment horizontal="right"/>
      <protection locked="0"/>
    </xf>
    <xf numFmtId="42" fontId="16" fillId="10" borderId="15" xfId="0" applyNumberFormat="1" applyFont="1" applyFill="1" applyBorder="1" applyAlignment="1" applyProtection="1">
      <alignment horizontal="center"/>
      <protection locked="0"/>
    </xf>
    <xf numFmtId="44" fontId="16" fillId="13" borderId="15" xfId="1" applyFont="1" applyFill="1" applyBorder="1" applyAlignment="1" applyProtection="1"/>
    <xf numFmtId="0" fontId="16" fillId="10" borderId="2" xfId="0" applyFont="1" applyFill="1" applyBorder="1" applyAlignment="1" applyProtection="1">
      <alignment horizontal="left"/>
      <protection locked="0"/>
    </xf>
    <xf numFmtId="0" fontId="16" fillId="10" borderId="0" xfId="0" applyFont="1" applyFill="1" applyBorder="1" applyAlignment="1" applyProtection="1">
      <alignment horizontal="left"/>
      <protection locked="0"/>
    </xf>
    <xf numFmtId="0" fontId="16" fillId="10" borderId="15" xfId="0" applyFont="1" applyFill="1" applyBorder="1" applyAlignment="1" applyProtection="1">
      <alignment horizontal="center" wrapText="1"/>
      <protection locked="0"/>
    </xf>
    <xf numFmtId="0" fontId="16" fillId="10" borderId="15" xfId="0" applyFont="1" applyFill="1" applyBorder="1" applyAlignment="1" applyProtection="1">
      <alignment horizontal="center"/>
      <protection locked="0"/>
    </xf>
    <xf numFmtId="0" fontId="16" fillId="10" borderId="9" xfId="0" applyFont="1" applyFill="1" applyBorder="1" applyAlignment="1" applyProtection="1">
      <alignment horizontal="center" wrapText="1"/>
      <protection locked="0"/>
    </xf>
    <xf numFmtId="0" fontId="34" fillId="17" borderId="17" xfId="0" applyFont="1" applyFill="1" applyBorder="1" applyAlignment="1">
      <alignment horizontal="center"/>
    </xf>
    <xf numFmtId="0" fontId="34" fillId="17" borderId="15" xfId="0" applyFont="1" applyFill="1" applyBorder="1" applyAlignment="1">
      <alignment horizontal="center"/>
    </xf>
    <xf numFmtId="0" fontId="16" fillId="10" borderId="0" xfId="0" applyFont="1" applyFill="1"/>
    <xf numFmtId="0" fontId="16" fillId="13" borderId="0" xfId="0" applyFont="1" applyFill="1"/>
    <xf numFmtId="0" fontId="16" fillId="13" borderId="0" xfId="0" applyFont="1" applyFill="1" applyBorder="1"/>
    <xf numFmtId="0" fontId="9" fillId="13" borderId="18" xfId="0" applyFont="1" applyFill="1" applyBorder="1" applyAlignment="1">
      <alignment horizontal="center"/>
    </xf>
    <xf numFmtId="0" fontId="9" fillId="13" borderId="13" xfId="0" applyFont="1" applyFill="1" applyBorder="1" applyAlignment="1">
      <alignment horizontal="center"/>
    </xf>
    <xf numFmtId="0" fontId="9" fillId="13" borderId="18" xfId="0" applyFont="1" applyFill="1" applyBorder="1" applyAlignment="1">
      <alignment horizontal="right"/>
    </xf>
    <xf numFmtId="0" fontId="9" fillId="13" borderId="13" xfId="0" applyFont="1" applyFill="1" applyBorder="1" applyAlignment="1">
      <alignment horizontal="right"/>
    </xf>
    <xf numFmtId="0" fontId="32" fillId="16" borderId="6" xfId="0" applyFont="1" applyFill="1" applyBorder="1" applyAlignment="1">
      <alignment horizontal="left" vertical="top" wrapText="1" indent="1"/>
    </xf>
    <xf numFmtId="0" fontId="32" fillId="16" borderId="7" xfId="0" applyFont="1" applyFill="1" applyBorder="1" applyAlignment="1">
      <alignment horizontal="left" vertical="top" wrapText="1" indent="1"/>
    </xf>
    <xf numFmtId="0" fontId="32" fillId="16" borderId="8" xfId="0" applyFont="1" applyFill="1" applyBorder="1" applyAlignment="1">
      <alignment horizontal="left" vertical="top" wrapText="1" indent="1"/>
    </xf>
    <xf numFmtId="0" fontId="20" fillId="16" borderId="12" xfId="0" applyFont="1" applyFill="1" applyBorder="1" applyAlignment="1">
      <alignment horizontal="center" vertical="center"/>
    </xf>
    <xf numFmtId="0" fontId="20" fillId="16" borderId="14" xfId="0" applyFont="1" applyFill="1" applyBorder="1" applyAlignment="1">
      <alignment horizontal="center" vertical="center"/>
    </xf>
    <xf numFmtId="0" fontId="27" fillId="16" borderId="13" xfId="0" applyFont="1" applyFill="1" applyBorder="1" applyAlignment="1">
      <alignment horizontal="left" vertical="center" indent="1"/>
    </xf>
    <xf numFmtId="0" fontId="27" fillId="16" borderId="14" xfId="0" applyFont="1" applyFill="1" applyBorder="1" applyAlignment="1">
      <alignment horizontal="left" vertical="center" indent="1"/>
    </xf>
    <xf numFmtId="0" fontId="27" fillId="16" borderId="12" xfId="0" applyFont="1" applyFill="1" applyBorder="1" applyAlignment="1">
      <alignment horizontal="left" vertical="center" indent="1"/>
    </xf>
    <xf numFmtId="0" fontId="27" fillId="16" borderId="12" xfId="0" applyFont="1" applyFill="1" applyBorder="1" applyAlignment="1">
      <alignment horizontal="left" vertical="center" wrapText="1" indent="1"/>
    </xf>
    <xf numFmtId="0" fontId="27" fillId="16" borderId="13" xfId="0" applyFont="1" applyFill="1" applyBorder="1" applyAlignment="1">
      <alignment horizontal="left" vertical="center" wrapText="1" indent="1"/>
    </xf>
    <xf numFmtId="0" fontId="27" fillId="16" borderId="14" xfId="0" applyFont="1" applyFill="1" applyBorder="1" applyAlignment="1">
      <alignment horizontal="left" vertical="center" wrapText="1" indent="1"/>
    </xf>
    <xf numFmtId="0" fontId="20" fillId="0" borderId="12" xfId="0" applyFont="1" applyBorder="1" applyAlignment="1">
      <alignment horizontal="center" vertical="top"/>
    </xf>
    <xf numFmtId="0" fontId="20" fillId="0" borderId="14" xfId="0" applyFont="1" applyBorder="1" applyAlignment="1">
      <alignment horizontal="center" vertical="top"/>
    </xf>
    <xf numFmtId="0" fontId="27" fillId="0" borderId="13" xfId="0" applyFont="1" applyBorder="1" applyAlignment="1">
      <alignment horizontal="left" vertical="top" indent="1"/>
    </xf>
    <xf numFmtId="0" fontId="27" fillId="0" borderId="14" xfId="0" applyFont="1" applyBorder="1" applyAlignment="1">
      <alignment horizontal="left" vertical="top" indent="1"/>
    </xf>
    <xf numFmtId="0" fontId="27" fillId="0" borderId="12"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0" borderId="14" xfId="0" applyFont="1" applyFill="1" applyBorder="1" applyAlignment="1">
      <alignment horizontal="left" vertical="center" wrapText="1" indent="1"/>
    </xf>
    <xf numFmtId="0" fontId="4" fillId="16" borderId="12" xfId="0" applyFont="1" applyFill="1" applyBorder="1" applyAlignment="1">
      <alignment horizontal="center" vertical="center"/>
    </xf>
    <xf numFmtId="0" fontId="4" fillId="16" borderId="14" xfId="0" applyFont="1" applyFill="1" applyBorder="1" applyAlignment="1">
      <alignment horizontal="center" vertical="center"/>
    </xf>
    <xf numFmtId="0" fontId="32" fillId="16" borderId="13" xfId="0" applyFont="1" applyFill="1" applyBorder="1" applyAlignment="1">
      <alignment horizontal="left" vertical="center" indent="1"/>
    </xf>
    <xf numFmtId="0" fontId="32" fillId="16" borderId="14" xfId="0" applyFont="1" applyFill="1" applyBorder="1" applyAlignment="1">
      <alignment horizontal="left" vertical="center" indent="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7" fillId="0" borderId="13" xfId="0" applyFont="1" applyBorder="1" applyAlignment="1">
      <alignment horizontal="left" vertical="center" indent="1"/>
    </xf>
    <xf numFmtId="0" fontId="27" fillId="0" borderId="14" xfId="0" applyFont="1" applyBorder="1" applyAlignment="1">
      <alignment horizontal="left" vertical="center" indent="1"/>
    </xf>
    <xf numFmtId="0" fontId="27" fillId="0" borderId="12" xfId="0" applyFont="1" applyFill="1" applyBorder="1" applyAlignment="1">
      <alignment horizontal="left" vertical="center" indent="1"/>
    </xf>
    <xf numFmtId="0" fontId="27" fillId="0" borderId="13" xfId="0" applyFont="1" applyFill="1" applyBorder="1" applyAlignment="1">
      <alignment horizontal="left" vertical="center" indent="1"/>
    </xf>
    <xf numFmtId="0" fontId="27" fillId="0" borderId="14" xfId="0" applyFont="1" applyFill="1" applyBorder="1" applyAlignment="1">
      <alignment horizontal="left" vertical="center" inden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7" fillId="0" borderId="14" xfId="0" applyFont="1" applyBorder="1" applyAlignment="1">
      <alignment horizontal="left" vertical="center" wrapText="1" indent="1"/>
    </xf>
    <xf numFmtId="0" fontId="4" fillId="16" borderId="12" xfId="0" applyFont="1" applyFill="1" applyBorder="1" applyAlignment="1">
      <alignment horizontal="center" vertical="top"/>
    </xf>
    <xf numFmtId="0" fontId="4" fillId="16" borderId="14" xfId="0" applyFont="1" applyFill="1" applyBorder="1" applyAlignment="1">
      <alignment horizontal="center" vertical="top"/>
    </xf>
    <xf numFmtId="0" fontId="32" fillId="16" borderId="13" xfId="0" applyFont="1" applyFill="1" applyBorder="1" applyAlignment="1">
      <alignment horizontal="left" vertical="top" indent="1"/>
    </xf>
    <xf numFmtId="0" fontId="32" fillId="16" borderId="14" xfId="0" applyFont="1" applyFill="1" applyBorder="1" applyAlignment="1">
      <alignment horizontal="left" vertical="top" inden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0" fillId="16" borderId="6" xfId="0" applyFont="1" applyFill="1" applyBorder="1" applyAlignment="1">
      <alignment horizontal="center" vertical="center"/>
    </xf>
    <xf numFmtId="0" fontId="20" fillId="16" borderId="8" xfId="0" applyFont="1" applyFill="1" applyBorder="1" applyAlignment="1">
      <alignment horizontal="center" vertical="center"/>
    </xf>
    <xf numFmtId="0" fontId="27" fillId="16" borderId="7" xfId="0" applyFont="1" applyFill="1" applyBorder="1" applyAlignment="1">
      <alignment horizontal="left" vertical="center" indent="1"/>
    </xf>
    <xf numFmtId="0" fontId="27" fillId="16" borderId="6" xfId="0" applyFont="1" applyFill="1" applyBorder="1" applyAlignment="1">
      <alignment horizontal="left" vertical="center" indent="1"/>
    </xf>
    <xf numFmtId="0" fontId="27" fillId="16" borderId="8" xfId="0" applyFont="1" applyFill="1" applyBorder="1" applyAlignment="1">
      <alignment horizontal="left" vertical="center" indent="1"/>
    </xf>
    <xf numFmtId="0" fontId="27" fillId="0" borderId="7" xfId="0" applyFont="1" applyBorder="1" applyAlignment="1">
      <alignment horizontal="left" vertical="center" indent="1"/>
    </xf>
    <xf numFmtId="0" fontId="27" fillId="0" borderId="8" xfId="0" applyFont="1" applyBorder="1" applyAlignment="1">
      <alignment horizontal="left" vertical="center" indent="1"/>
    </xf>
    <xf numFmtId="0" fontId="3" fillId="4" borderId="1"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1" fillId="15" borderId="6" xfId="0" applyFont="1" applyFill="1" applyBorder="1" applyAlignment="1" applyProtection="1">
      <alignment horizontal="center"/>
      <protection locked="0"/>
    </xf>
    <xf numFmtId="0" fontId="31" fillId="15" borderId="7" xfId="0" applyFont="1" applyFill="1" applyBorder="1" applyAlignment="1" applyProtection="1">
      <alignment horizontal="center"/>
      <protection locked="0"/>
    </xf>
    <xf numFmtId="0" fontId="31" fillId="15" borderId="8" xfId="0" applyFont="1" applyFill="1" applyBorder="1" applyAlignment="1" applyProtection="1">
      <alignment horizontal="center"/>
      <protection locked="0"/>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6" fillId="0" borderId="10" xfId="0" applyFont="1" applyBorder="1" applyAlignment="1">
      <alignment horizontal="center"/>
    </xf>
    <xf numFmtId="0" fontId="4" fillId="16" borderId="6" xfId="0" applyFont="1" applyFill="1" applyBorder="1" applyAlignment="1">
      <alignment horizontal="center" vertical="top"/>
    </xf>
    <xf numFmtId="0" fontId="4" fillId="16" borderId="8" xfId="0" applyFont="1" applyFill="1" applyBorder="1" applyAlignment="1">
      <alignment horizontal="center" vertical="top"/>
    </xf>
    <xf numFmtId="0" fontId="32" fillId="16" borderId="7" xfId="0" applyFont="1" applyFill="1" applyBorder="1" applyAlignment="1">
      <alignment horizontal="left" vertical="top" indent="1"/>
    </xf>
    <xf numFmtId="0" fontId="4" fillId="0" borderId="6" xfId="0" applyFont="1" applyBorder="1" applyAlignment="1">
      <alignment horizontal="center" vertical="top"/>
    </xf>
    <xf numFmtId="0" fontId="4" fillId="0" borderId="8" xfId="0" applyFont="1" applyBorder="1" applyAlignment="1">
      <alignment horizontal="center" vertical="top"/>
    </xf>
    <xf numFmtId="0" fontId="32" fillId="0" borderId="7" xfId="0" applyFont="1" applyBorder="1" applyAlignment="1">
      <alignment horizontal="left" vertical="top" indent="1"/>
    </xf>
    <xf numFmtId="0" fontId="3" fillId="4" borderId="7" xfId="0" applyFont="1" applyFill="1" applyBorder="1" applyAlignment="1">
      <alignment horizontal="center"/>
    </xf>
    <xf numFmtId="0" fontId="19" fillId="10" borderId="4" xfId="0" applyFont="1" applyFill="1" applyBorder="1" applyAlignment="1" applyProtection="1">
      <alignment horizontal="center"/>
      <protection locked="0"/>
    </xf>
    <xf numFmtId="0" fontId="19" fillId="10" borderId="0" xfId="0" applyFont="1" applyFill="1" applyBorder="1" applyAlignment="1" applyProtection="1">
      <alignment horizontal="center"/>
      <protection locked="0"/>
    </xf>
    <xf numFmtId="165" fontId="19" fillId="10" borderId="4" xfId="0" applyNumberFormat="1" applyFont="1" applyFill="1" applyBorder="1" applyAlignment="1" applyProtection="1">
      <alignment horizontal="center"/>
      <protection locked="0"/>
    </xf>
    <xf numFmtId="165" fontId="19" fillId="10" borderId="0" xfId="0" applyNumberFormat="1" applyFont="1" applyFill="1" applyBorder="1" applyAlignment="1" applyProtection="1">
      <alignment horizontal="center"/>
      <protection locked="0"/>
    </xf>
    <xf numFmtId="9" fontId="5" fillId="10" borderId="15" xfId="0" applyNumberFormat="1" applyFont="1" applyFill="1" applyBorder="1" applyAlignment="1" applyProtection="1">
      <alignment horizontal="left"/>
      <protection locked="0"/>
    </xf>
    <xf numFmtId="9" fontId="5" fillId="10" borderId="15" xfId="0" applyNumberFormat="1" applyFont="1" applyFill="1" applyBorder="1" applyAlignment="1" applyProtection="1">
      <alignment horizontal="center"/>
      <protection locked="0"/>
    </xf>
    <xf numFmtId="0" fontId="5" fillId="10" borderId="15" xfId="0" applyFont="1" applyFill="1" applyBorder="1" applyAlignment="1" applyProtection="1">
      <alignment horizontal="center"/>
      <protection locked="0"/>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5" fillId="2" borderId="12" xfId="0" applyFont="1" applyFill="1" applyBorder="1" applyAlignment="1">
      <alignment horizontal="center"/>
    </xf>
    <xf numFmtId="0" fontId="5" fillId="2" borderId="14" xfId="0" applyFont="1" applyFill="1" applyBorder="1" applyAlignment="1">
      <alignment horizontal="center"/>
    </xf>
    <xf numFmtId="0" fontId="5" fillId="10" borderId="12" xfId="0" applyFont="1" applyFill="1" applyBorder="1" applyAlignment="1" applyProtection="1">
      <alignment horizontal="center"/>
      <protection locked="0"/>
    </xf>
    <xf numFmtId="0" fontId="5" fillId="10" borderId="14" xfId="0" applyFont="1" applyFill="1" applyBorder="1" applyAlignment="1" applyProtection="1">
      <alignment horizontal="center"/>
      <protection locked="0"/>
    </xf>
    <xf numFmtId="42" fontId="5" fillId="10" borderId="15" xfId="1" applyNumberFormat="1" applyFont="1" applyFill="1" applyBorder="1" applyAlignment="1" applyProtection="1">
      <alignment horizontal="center"/>
      <protection locked="0"/>
    </xf>
    <xf numFmtId="42" fontId="5" fillId="13" borderId="12" xfId="1" applyNumberFormat="1" applyFont="1" applyFill="1" applyBorder="1" applyAlignment="1">
      <alignment horizontal="center"/>
    </xf>
    <xf numFmtId="42" fontId="5" fillId="13" borderId="14" xfId="1" applyNumberFormat="1" applyFont="1" applyFill="1" applyBorder="1" applyAlignment="1">
      <alignment horizont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9" fontId="5" fillId="2" borderId="15" xfId="0" applyNumberFormat="1" applyFont="1" applyFill="1" applyBorder="1" applyAlignment="1">
      <alignment horizontal="center"/>
    </xf>
    <xf numFmtId="0" fontId="5" fillId="2" borderId="15" xfId="0" applyFont="1" applyFill="1" applyBorder="1" applyAlignment="1">
      <alignment horizontal="center"/>
    </xf>
    <xf numFmtId="9" fontId="5" fillId="2" borderId="12" xfId="0" applyNumberFormat="1" applyFont="1" applyFill="1" applyBorder="1" applyAlignment="1">
      <alignment horizontal="center"/>
    </xf>
    <xf numFmtId="9" fontId="5" fillId="2" borderId="14" xfId="0" applyNumberFormat="1" applyFont="1" applyFill="1" applyBorder="1" applyAlignment="1">
      <alignment horizontal="center"/>
    </xf>
    <xf numFmtId="0" fontId="5" fillId="0" borderId="15" xfId="0" applyFont="1" applyBorder="1" applyAlignment="1">
      <alignment horizontal="left"/>
    </xf>
    <xf numFmtId="42" fontId="5" fillId="14" borderId="12" xfId="1" applyNumberFormat="1" applyFont="1" applyFill="1" applyBorder="1" applyAlignment="1">
      <alignment horizontal="center"/>
    </xf>
    <xf numFmtId="42" fontId="5" fillId="14" borderId="14" xfId="1" applyNumberFormat="1" applyFont="1" applyFill="1" applyBorder="1" applyAlignment="1">
      <alignment horizontal="center"/>
    </xf>
    <xf numFmtId="0" fontId="19" fillId="3" borderId="0" xfId="0" applyFont="1" applyFill="1" applyBorder="1" applyAlignment="1" applyProtection="1">
      <alignment horizontal="right"/>
    </xf>
    <xf numFmtId="0" fontId="19" fillId="3" borderId="5" xfId="0" applyFont="1" applyFill="1" applyBorder="1" applyAlignment="1" applyProtection="1">
      <alignment horizontal="right"/>
    </xf>
    <xf numFmtId="0" fontId="19" fillId="6" borderId="4" xfId="0" applyFont="1" applyFill="1" applyBorder="1" applyAlignment="1" applyProtection="1">
      <alignment horizontal="center"/>
    </xf>
    <xf numFmtId="0" fontId="19" fillId="6" borderId="0" xfId="0" applyFont="1" applyFill="1" applyBorder="1" applyAlignment="1" applyProtection="1">
      <alignment horizontal="center"/>
    </xf>
    <xf numFmtId="0" fontId="19" fillId="6" borderId="5" xfId="0" applyFont="1" applyFill="1" applyBorder="1" applyAlignment="1" applyProtection="1">
      <alignment horizontal="center"/>
    </xf>
    <xf numFmtId="165" fontId="19" fillId="6" borderId="4" xfId="0" applyNumberFormat="1" applyFont="1" applyFill="1" applyBorder="1" applyAlignment="1" applyProtection="1">
      <alignment horizontal="center"/>
    </xf>
    <xf numFmtId="165" fontId="19" fillId="6" borderId="0" xfId="0" applyNumberFormat="1" applyFont="1" applyFill="1" applyBorder="1" applyAlignment="1" applyProtection="1">
      <alignment horizontal="center"/>
    </xf>
    <xf numFmtId="165" fontId="19" fillId="6" borderId="5" xfId="0" applyNumberFormat="1" applyFont="1" applyFill="1" applyBorder="1" applyAlignment="1" applyProtection="1">
      <alignment horizontal="center"/>
    </xf>
    <xf numFmtId="0" fontId="16" fillId="8" borderId="1" xfId="0" applyFont="1" applyFill="1" applyBorder="1" applyAlignment="1" applyProtection="1">
      <alignment horizontal="center" wrapText="1"/>
    </xf>
    <xf numFmtId="0" fontId="16" fillId="8" borderId="6" xfId="0" applyFont="1" applyFill="1" applyBorder="1" applyAlignment="1" applyProtection="1">
      <alignment horizontal="center" wrapText="1"/>
    </xf>
    <xf numFmtId="0" fontId="4" fillId="8" borderId="1"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4" fillId="8" borderId="8" xfId="0" applyFont="1" applyFill="1" applyBorder="1" applyAlignment="1" applyProtection="1">
      <alignment horizontal="center" vertical="center"/>
    </xf>
    <xf numFmtId="0" fontId="16" fillId="3" borderId="1" xfId="0" applyFont="1" applyFill="1" applyBorder="1" applyAlignment="1" applyProtection="1">
      <alignment horizontal="left" vertical="top" wrapText="1"/>
    </xf>
    <xf numFmtId="0" fontId="16" fillId="3" borderId="2" xfId="0" applyFont="1" applyFill="1" applyBorder="1" applyAlignment="1" applyProtection="1">
      <alignment horizontal="left" vertical="top" wrapText="1"/>
    </xf>
    <xf numFmtId="0" fontId="16" fillId="3" borderId="3" xfId="0" applyFont="1" applyFill="1" applyBorder="1" applyAlignment="1" applyProtection="1">
      <alignment horizontal="left" vertical="top" wrapText="1"/>
    </xf>
    <xf numFmtId="0" fontId="16" fillId="3" borderId="6" xfId="0" applyFont="1" applyFill="1" applyBorder="1" applyAlignment="1" applyProtection="1">
      <alignment horizontal="left" vertical="top" wrapText="1"/>
    </xf>
    <xf numFmtId="0" fontId="16" fillId="3" borderId="7"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4" fillId="8" borderId="9" xfId="0" applyFont="1" applyFill="1" applyBorder="1" applyAlignment="1" applyProtection="1">
      <alignment horizontal="center" vertical="center"/>
    </xf>
    <xf numFmtId="0" fontId="4" fillId="8" borderId="11" xfId="0" applyFont="1" applyFill="1" applyBorder="1" applyAlignment="1" applyProtection="1">
      <alignment horizontal="center" vertical="center"/>
    </xf>
    <xf numFmtId="0" fontId="4" fillId="8" borderId="9"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6" borderId="4" xfId="0" applyFont="1" applyFill="1" applyBorder="1" applyAlignment="1" applyProtection="1">
      <alignment horizontal="center"/>
    </xf>
    <xf numFmtId="0" fontId="4" fillId="6" borderId="0" xfId="0" applyFont="1" applyFill="1" applyBorder="1" applyAlignment="1" applyProtection="1">
      <alignment horizontal="center"/>
    </xf>
    <xf numFmtId="0" fontId="4" fillId="6" borderId="5" xfId="0" applyFont="1" applyFill="1" applyBorder="1" applyAlignment="1" applyProtection="1">
      <alignment horizontal="center"/>
    </xf>
    <xf numFmtId="0" fontId="16" fillId="0" borderId="13" xfId="0" applyFont="1" applyFill="1" applyBorder="1" applyAlignment="1" applyProtection="1">
      <alignment horizontal="center"/>
    </xf>
    <xf numFmtId="0" fontId="16" fillId="0" borderId="14" xfId="0" applyFont="1" applyFill="1" applyBorder="1" applyAlignment="1" applyProtection="1">
      <alignment horizontal="center"/>
    </xf>
    <xf numFmtId="169" fontId="16" fillId="13" borderId="12" xfId="0" applyNumberFormat="1" applyFont="1" applyFill="1" applyBorder="1" applyAlignment="1" applyProtection="1">
      <alignment horizontal="center"/>
    </xf>
    <xf numFmtId="169" fontId="16" fillId="13" borderId="14" xfId="0" applyNumberFormat="1" applyFont="1" applyFill="1" applyBorder="1" applyAlignment="1" applyProtection="1">
      <alignment horizontal="center"/>
    </xf>
    <xf numFmtId="169" fontId="4" fillId="13" borderId="12" xfId="1" applyNumberFormat="1" applyFont="1" applyFill="1" applyBorder="1" applyAlignment="1" applyProtection="1">
      <alignment horizontal="center"/>
    </xf>
    <xf numFmtId="169" fontId="4" fillId="13" borderId="14" xfId="1" applyNumberFormat="1" applyFont="1" applyFill="1" applyBorder="1" applyAlignment="1" applyProtection="1">
      <alignment horizontal="center"/>
    </xf>
    <xf numFmtId="169" fontId="16" fillId="13" borderId="15" xfId="1" applyNumberFormat="1" applyFont="1" applyFill="1" applyBorder="1" applyAlignment="1" applyProtection="1">
      <alignment horizontal="center"/>
    </xf>
    <xf numFmtId="169" fontId="16" fillId="13" borderId="6" xfId="1" applyNumberFormat="1" applyFont="1" applyFill="1" applyBorder="1" applyAlignment="1" applyProtection="1">
      <alignment horizontal="center"/>
    </xf>
    <xf numFmtId="169" fontId="16" fillId="13" borderId="8" xfId="1" applyNumberFormat="1" applyFont="1" applyFill="1" applyBorder="1" applyAlignment="1" applyProtection="1">
      <alignment horizontal="center"/>
    </xf>
    <xf numFmtId="0" fontId="20" fillId="10" borderId="32" xfId="0" applyFont="1" applyFill="1" applyBorder="1" applyAlignment="1" applyProtection="1">
      <alignment horizontal="left"/>
      <protection locked="0"/>
    </xf>
    <xf numFmtId="0" fontId="20" fillId="10" borderId="30" xfId="0" applyFont="1" applyFill="1" applyBorder="1" applyAlignment="1" applyProtection="1">
      <alignment horizontal="left"/>
      <protection locked="0"/>
    </xf>
    <xf numFmtId="0" fontId="16" fillId="0" borderId="0" xfId="0" applyFont="1" applyBorder="1" applyAlignment="1" applyProtection="1">
      <alignment horizontal="right"/>
    </xf>
    <xf numFmtId="0" fontId="16" fillId="0" borderId="5" xfId="0" applyFont="1" applyBorder="1" applyAlignment="1" applyProtection="1">
      <alignment horizontal="right"/>
    </xf>
    <xf numFmtId="0" fontId="20" fillId="10" borderId="34" xfId="0" applyFont="1" applyFill="1" applyBorder="1" applyAlignment="1" applyProtection="1">
      <alignment horizontal="left"/>
      <protection locked="0"/>
    </xf>
    <xf numFmtId="0" fontId="20" fillId="10" borderId="35" xfId="0" applyFont="1" applyFill="1" applyBorder="1" applyAlignment="1" applyProtection="1">
      <alignment horizontal="left"/>
      <protection locked="0"/>
    </xf>
    <xf numFmtId="0" fontId="16" fillId="0" borderId="7" xfId="0" applyFont="1" applyBorder="1" applyAlignment="1" applyProtection="1">
      <alignment horizontal="right"/>
    </xf>
    <xf numFmtId="0" fontId="4" fillId="8" borderId="2"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19" fillId="3" borderId="2" xfId="0" applyFont="1" applyFill="1" applyBorder="1" applyAlignment="1" applyProtection="1">
      <alignment horizontal="right" wrapText="1"/>
    </xf>
    <xf numFmtId="0" fontId="19" fillId="3" borderId="3" xfId="0" applyFont="1" applyFill="1" applyBorder="1" applyAlignment="1" applyProtection="1">
      <alignment horizontal="right" wrapText="1"/>
    </xf>
    <xf numFmtId="169" fontId="4" fillId="14" borderId="12" xfId="1" applyNumberFormat="1" applyFont="1" applyFill="1" applyBorder="1" applyAlignment="1" applyProtection="1">
      <alignment horizontal="center"/>
    </xf>
    <xf numFmtId="169" fontId="4" fillId="14" borderId="14" xfId="1" applyNumberFormat="1" applyFont="1" applyFill="1" applyBorder="1" applyAlignment="1" applyProtection="1">
      <alignment horizontal="center"/>
    </xf>
    <xf numFmtId="0" fontId="19" fillId="8" borderId="1" xfId="0" applyFont="1" applyFill="1" applyBorder="1" applyAlignment="1" applyProtection="1">
      <alignment horizontal="left" vertical="center" wrapText="1"/>
    </xf>
    <xf numFmtId="0" fontId="19" fillId="8" borderId="2" xfId="0" applyFont="1" applyFill="1" applyBorder="1" applyAlignment="1" applyProtection="1">
      <alignment horizontal="left" vertical="center" wrapText="1"/>
    </xf>
    <xf numFmtId="0" fontId="19" fillId="8" borderId="4" xfId="0" applyFont="1" applyFill="1" applyBorder="1" applyAlignment="1" applyProtection="1">
      <alignment horizontal="left" vertical="center" wrapText="1"/>
    </xf>
    <xf numFmtId="0" fontId="19" fillId="8" borderId="0" xfId="0" applyFont="1" applyFill="1" applyBorder="1" applyAlignment="1" applyProtection="1">
      <alignment horizontal="left" vertical="center" wrapText="1"/>
    </xf>
    <xf numFmtId="0" fontId="16" fillId="0" borderId="1" xfId="0" applyFont="1" applyBorder="1" applyAlignment="1" applyProtection="1">
      <alignment horizontal="center"/>
    </xf>
    <xf numFmtId="0" fontId="16" fillId="0" borderId="2" xfId="0" applyFont="1" applyBorder="1" applyAlignment="1" applyProtection="1">
      <alignment horizontal="center"/>
    </xf>
    <xf numFmtId="0" fontId="4" fillId="0" borderId="1" xfId="0" applyFont="1" applyBorder="1" applyAlignment="1" applyProtection="1">
      <alignment horizontal="left"/>
    </xf>
    <xf numFmtId="0" fontId="4" fillId="0" borderId="2" xfId="0" applyFont="1" applyBorder="1" applyAlignment="1" applyProtection="1">
      <alignment horizontal="left"/>
    </xf>
    <xf numFmtId="0" fontId="4" fillId="7" borderId="12" xfId="0" applyFont="1" applyFill="1" applyBorder="1" applyAlignment="1" applyProtection="1">
      <alignment horizontal="left"/>
    </xf>
    <xf numFmtId="0" fontId="4" fillId="7" borderId="13" xfId="0" applyFont="1" applyFill="1" applyBorder="1" applyAlignment="1" applyProtection="1">
      <alignment horizontal="left"/>
    </xf>
    <xf numFmtId="0" fontId="4" fillId="7" borderId="14" xfId="0" applyFont="1" applyFill="1" applyBorder="1" applyAlignment="1" applyProtection="1">
      <alignment horizontal="left"/>
    </xf>
    <xf numFmtId="0" fontId="16" fillId="0" borderId="3" xfId="0" applyFont="1" applyBorder="1" applyAlignment="1" applyProtection="1">
      <alignment horizontal="center"/>
    </xf>
    <xf numFmtId="44" fontId="4" fillId="7" borderId="12" xfId="1" applyFont="1" applyFill="1" applyBorder="1" applyAlignment="1" applyProtection="1">
      <alignment horizontal="right"/>
    </xf>
    <xf numFmtId="44" fontId="4" fillId="7" borderId="13" xfId="1" applyFont="1" applyFill="1" applyBorder="1" applyAlignment="1" applyProtection="1">
      <alignment horizontal="right"/>
    </xf>
    <xf numFmtId="44" fontId="4" fillId="7" borderId="14" xfId="1" applyFont="1" applyFill="1" applyBorder="1" applyAlignment="1" applyProtection="1">
      <alignment horizontal="right"/>
    </xf>
    <xf numFmtId="0" fontId="4" fillId="7" borderId="12" xfId="0" applyFont="1" applyFill="1" applyBorder="1" applyAlignment="1" applyProtection="1">
      <alignment horizontal="right"/>
    </xf>
    <xf numFmtId="0" fontId="4" fillId="7" borderId="13" xfId="0" applyFont="1" applyFill="1" applyBorder="1" applyAlignment="1" applyProtection="1">
      <alignment horizontal="right"/>
    </xf>
    <xf numFmtId="0" fontId="4" fillId="7" borderId="14" xfId="0" applyFont="1" applyFill="1" applyBorder="1" applyAlignment="1" applyProtection="1">
      <alignment horizontal="right"/>
    </xf>
    <xf numFmtId="0" fontId="19" fillId="3" borderId="2" xfId="0" applyFont="1" applyFill="1" applyBorder="1" applyAlignment="1" applyProtection="1">
      <alignment horizontal="right"/>
    </xf>
    <xf numFmtId="0" fontId="19" fillId="3" borderId="3" xfId="0" applyFont="1" applyFill="1" applyBorder="1" applyAlignment="1" applyProtection="1">
      <alignment horizontal="right"/>
    </xf>
    <xf numFmtId="0" fontId="7" fillId="0" borderId="18"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33" fillId="10" borderId="20" xfId="0" applyFont="1" applyFill="1" applyBorder="1" applyAlignment="1" applyProtection="1">
      <alignment horizontal="center"/>
      <protection locked="0"/>
    </xf>
    <xf numFmtId="0" fontId="33" fillId="10" borderId="23" xfId="0" applyFont="1" applyFill="1" applyBorder="1" applyAlignment="1" applyProtection="1">
      <alignment horizontal="center"/>
      <protection locked="0"/>
    </xf>
    <xf numFmtId="44" fontId="16" fillId="0" borderId="0" xfId="1" applyFont="1" applyFill="1" applyBorder="1" applyAlignment="1" applyProtection="1">
      <alignment horizontal="center" vertical="center" wrapText="1"/>
    </xf>
    <xf numFmtId="0" fontId="16" fillId="10" borderId="15" xfId="0" applyFont="1" applyFill="1" applyBorder="1" applyAlignment="1" applyProtection="1">
      <alignment horizontal="center" vertical="center" wrapText="1"/>
      <protection locked="0"/>
    </xf>
    <xf numFmtId="42" fontId="16" fillId="10" borderId="15" xfId="1" applyNumberFormat="1" applyFont="1" applyFill="1" applyBorder="1" applyAlignment="1" applyProtection="1">
      <alignment horizontal="center" vertical="center" wrapText="1"/>
      <protection locked="0"/>
    </xf>
    <xf numFmtId="42" fontId="16" fillId="14" borderId="46" xfId="1" applyNumberFormat="1" applyFont="1" applyFill="1" applyBorder="1" applyAlignment="1" applyProtection="1">
      <alignment horizontal="center" vertical="center" wrapText="1"/>
    </xf>
    <xf numFmtId="42" fontId="16" fillId="14" borderId="47" xfId="1" applyNumberFormat="1" applyFont="1" applyFill="1" applyBorder="1" applyAlignment="1" applyProtection="1">
      <alignment horizontal="center" vertical="center" wrapText="1"/>
    </xf>
    <xf numFmtId="42" fontId="16" fillId="14" borderId="44" xfId="1" applyNumberFormat="1" applyFont="1" applyFill="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16" fillId="10" borderId="9"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42" fontId="16" fillId="10" borderId="15" xfId="1" applyNumberFormat="1" applyFont="1" applyFill="1" applyBorder="1" applyAlignment="1" applyProtection="1">
      <alignment horizontal="right"/>
      <protection locked="0"/>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19" fillId="6" borderId="8" xfId="0" applyFont="1" applyFill="1" applyBorder="1" applyAlignment="1" applyProtection="1">
      <alignment horizontal="center"/>
    </xf>
    <xf numFmtId="0" fontId="12" fillId="2" borderId="6" xfId="3" applyFont="1" applyFill="1" applyBorder="1" applyAlignment="1" applyProtection="1">
      <alignment horizontal="center" vertical="center"/>
    </xf>
    <xf numFmtId="0" fontId="12" fillId="2" borderId="7" xfId="3" applyFont="1" applyFill="1" applyBorder="1" applyAlignment="1" applyProtection="1">
      <alignment horizontal="center" vertical="center"/>
    </xf>
    <xf numFmtId="0" fontId="12" fillId="2" borderId="8" xfId="3" applyFont="1" applyFill="1" applyBorder="1" applyAlignment="1" applyProtection="1">
      <alignment horizontal="center" vertical="center"/>
    </xf>
    <xf numFmtId="0" fontId="12" fillId="2" borderId="11" xfId="3" applyFont="1" applyFill="1" applyBorder="1" applyAlignment="1" applyProtection="1">
      <alignment horizontal="center" vertical="center"/>
    </xf>
    <xf numFmtId="42" fontId="16" fillId="13" borderId="46" xfId="1" applyNumberFormat="1" applyFont="1" applyFill="1" applyBorder="1" applyAlignment="1" applyProtection="1">
      <alignment horizontal="center"/>
    </xf>
    <xf numFmtId="42" fontId="16" fillId="13" borderId="47" xfId="1" applyNumberFormat="1" applyFont="1" applyFill="1" applyBorder="1" applyAlignment="1" applyProtection="1">
      <alignment horizontal="center"/>
    </xf>
    <xf numFmtId="42" fontId="16" fillId="13" borderId="44" xfId="1" applyNumberFormat="1" applyFont="1" applyFill="1" applyBorder="1" applyAlignment="1" applyProtection="1">
      <alignment horizontal="center"/>
    </xf>
    <xf numFmtId="42" fontId="16" fillId="13" borderId="46" xfId="1" applyNumberFormat="1" applyFont="1" applyFill="1" applyBorder="1" applyAlignment="1" applyProtection="1">
      <alignment horizontal="right"/>
    </xf>
    <xf numFmtId="42" fontId="16" fillId="13" borderId="47" xfId="1" applyNumberFormat="1" applyFont="1" applyFill="1" applyBorder="1" applyAlignment="1" applyProtection="1">
      <alignment horizontal="right"/>
    </xf>
    <xf numFmtId="42" fontId="16" fillId="13" borderId="44" xfId="1" applyNumberFormat="1" applyFont="1" applyFill="1" applyBorder="1" applyAlignment="1" applyProtection="1">
      <alignment horizontal="right"/>
    </xf>
    <xf numFmtId="0" fontId="16" fillId="3" borderId="12" xfId="0" applyFont="1" applyFill="1" applyBorder="1" applyAlignment="1" applyProtection="1">
      <alignment horizontal="center" vertical="top" wrapText="1"/>
    </xf>
    <xf numFmtId="0" fontId="16" fillId="3" borderId="13" xfId="0" applyFont="1" applyFill="1" applyBorder="1" applyAlignment="1" applyProtection="1">
      <alignment horizontal="center" vertical="top" wrapText="1"/>
    </xf>
    <xf numFmtId="0" fontId="16" fillId="3" borderId="14" xfId="0" applyFont="1" applyFill="1" applyBorder="1" applyAlignment="1" applyProtection="1">
      <alignment horizontal="center" vertical="top" wrapText="1"/>
    </xf>
    <xf numFmtId="42" fontId="16" fillId="10" borderId="9" xfId="1" applyNumberFormat="1" applyFont="1" applyFill="1" applyBorder="1" applyAlignment="1" applyProtection="1">
      <alignment horizontal="right"/>
      <protection locked="0"/>
    </xf>
    <xf numFmtId="44" fontId="16" fillId="10" borderId="15" xfId="1"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10" borderId="15" xfId="0" applyFont="1" applyFill="1" applyBorder="1" applyAlignment="1" applyProtection="1">
      <alignment horizontal="center" wrapText="1"/>
      <protection locked="0"/>
    </xf>
    <xf numFmtId="0" fontId="16" fillId="10" borderId="15" xfId="0" applyFont="1" applyFill="1" applyBorder="1" applyAlignment="1" applyProtection="1">
      <alignment horizontal="center"/>
      <protection locked="0"/>
    </xf>
    <xf numFmtId="0" fontId="16" fillId="10" borderId="9" xfId="0" applyFont="1" applyFill="1" applyBorder="1" applyAlignment="1" applyProtection="1">
      <alignment horizontal="center" wrapText="1"/>
      <protection locked="0"/>
    </xf>
    <xf numFmtId="0" fontId="4" fillId="0" borderId="37" xfId="0" applyFont="1" applyBorder="1" applyAlignment="1">
      <alignment horizontal="left"/>
    </xf>
    <xf numFmtId="0" fontId="4" fillId="0" borderId="43" xfId="0" applyFont="1" applyBorder="1" applyAlignment="1">
      <alignment horizontal="left"/>
    </xf>
    <xf numFmtId="0" fontId="4" fillId="0" borderId="38" xfId="0" applyFont="1" applyBorder="1" applyAlignment="1">
      <alignment horizontal="left"/>
    </xf>
    <xf numFmtId="0" fontId="16" fillId="0" borderId="13" xfId="0" applyFont="1" applyBorder="1" applyAlignment="1" applyProtection="1">
      <alignment horizontal="center"/>
      <protection locked="0"/>
    </xf>
    <xf numFmtId="0" fontId="16" fillId="10" borderId="12" xfId="0" applyFont="1" applyFill="1" applyBorder="1" applyAlignment="1" applyProtection="1">
      <alignment horizontal="left" vertical="top" wrapText="1"/>
      <protection locked="0"/>
    </xf>
    <xf numFmtId="0" fontId="16" fillId="10" borderId="14" xfId="0" applyFont="1" applyFill="1" applyBorder="1" applyAlignment="1" applyProtection="1">
      <alignment horizontal="left" vertical="top" wrapText="1"/>
      <protection locked="0"/>
    </xf>
    <xf numFmtId="0" fontId="4" fillId="3" borderId="51" xfId="0" applyFont="1" applyFill="1" applyBorder="1" applyAlignment="1" applyProtection="1">
      <alignment horizontal="right" vertical="center" wrapText="1"/>
    </xf>
    <xf numFmtId="0" fontId="4" fillId="3" borderId="53" xfId="0" applyFont="1" applyFill="1" applyBorder="1" applyAlignment="1" applyProtection="1">
      <alignment horizontal="right" vertical="center" wrapText="1"/>
    </xf>
    <xf numFmtId="0" fontId="16" fillId="0" borderId="12" xfId="0" applyFont="1" applyFill="1" applyBorder="1" applyAlignment="1" applyProtection="1">
      <alignment horizontal="left" vertical="top" wrapText="1"/>
    </xf>
    <xf numFmtId="0" fontId="16" fillId="0" borderId="13" xfId="0" applyFont="1" applyFill="1" applyBorder="1" applyAlignment="1" applyProtection="1">
      <alignment horizontal="left" vertical="top" wrapText="1"/>
    </xf>
    <xf numFmtId="0" fontId="16" fillId="0" borderId="14" xfId="0" applyFont="1" applyFill="1" applyBorder="1" applyAlignment="1" applyProtection="1">
      <alignment horizontal="left" vertical="top" wrapText="1"/>
    </xf>
    <xf numFmtId="0" fontId="4" fillId="9" borderId="39" xfId="0" applyFont="1" applyFill="1" applyBorder="1" applyAlignment="1" applyProtection="1">
      <alignment horizontal="left"/>
    </xf>
    <xf numFmtId="0" fontId="4" fillId="9" borderId="40" xfId="0" applyFont="1" applyFill="1" applyBorder="1" applyAlignment="1" applyProtection="1">
      <alignment horizontal="left"/>
    </xf>
    <xf numFmtId="0" fontId="28" fillId="0" borderId="12" xfId="0" applyFont="1" applyBorder="1" applyAlignment="1" applyProtection="1">
      <alignment horizontal="center"/>
    </xf>
    <xf numFmtId="0" fontId="28" fillId="0" borderId="14" xfId="0" applyFont="1" applyBorder="1" applyAlignment="1" applyProtection="1">
      <alignment horizontal="center"/>
    </xf>
    <xf numFmtId="0" fontId="23" fillId="0" borderId="2" xfId="0" applyFont="1" applyBorder="1" applyAlignment="1" applyProtection="1">
      <alignment horizontal="left" vertical="center" wrapText="1"/>
    </xf>
    <xf numFmtId="0" fontId="4" fillId="2" borderId="37" xfId="0" applyFont="1" applyFill="1" applyBorder="1" applyProtection="1"/>
    <xf numFmtId="0" fontId="4" fillId="2" borderId="38" xfId="0" applyFont="1" applyFill="1" applyBorder="1" applyProtection="1"/>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C5D9F1"/>
      <color rgb="FFFFFFCC"/>
      <color rgb="FFC5D98D"/>
      <color rgb="FFF9FEB4"/>
      <color rgb="FFFFFF66"/>
      <color rgb="FFD9D9D9"/>
      <color rgb="FFD9DAD9"/>
      <color rgb="FF808080"/>
      <color rgb="FFB423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O41"/>
  <sheetViews>
    <sheetView showGridLines="0" tabSelected="1" workbookViewId="0">
      <selection activeCell="E24" sqref="E24"/>
    </sheetView>
  </sheetViews>
  <sheetFormatPr defaultColWidth="9.109375" defaultRowHeight="13.8" x14ac:dyDescent="0.25"/>
  <cols>
    <col min="1" max="2" width="9.109375" style="33"/>
    <col min="3" max="3" width="3" style="33" customWidth="1"/>
    <col min="4" max="4" width="9.109375" style="33" customWidth="1"/>
    <col min="5" max="5" width="5.33203125" style="33" customWidth="1"/>
    <col min="6" max="6" width="4.44140625" style="33" customWidth="1"/>
    <col min="7" max="7" width="29.6640625" style="33" customWidth="1"/>
    <col min="8" max="8" width="6.88671875" style="33" customWidth="1"/>
    <col min="9" max="11" width="9.109375" style="33"/>
    <col min="12" max="12" width="32.88671875" style="33" customWidth="1"/>
    <col min="13" max="16384" width="9.109375" style="33"/>
  </cols>
  <sheetData>
    <row r="2" spans="2:15" s="102" customFormat="1" ht="17.399999999999999" x14ac:dyDescent="0.3">
      <c r="B2" s="339" t="s">
        <v>211</v>
      </c>
      <c r="C2" s="340"/>
      <c r="D2" s="340"/>
      <c r="E2" s="340"/>
      <c r="F2" s="340"/>
      <c r="G2" s="340"/>
      <c r="H2" s="340"/>
      <c r="I2" s="340"/>
      <c r="J2" s="340"/>
      <c r="K2" s="340"/>
      <c r="L2" s="341"/>
      <c r="M2" s="213"/>
    </row>
    <row r="3" spans="2:15" s="102" customFormat="1" x14ac:dyDescent="0.25">
      <c r="B3" s="220"/>
      <c r="C3" s="221"/>
      <c r="D3" s="221"/>
      <c r="E3" s="221"/>
      <c r="F3" s="221"/>
      <c r="G3" s="221"/>
      <c r="H3" s="221"/>
      <c r="I3" s="221"/>
      <c r="J3" s="221"/>
      <c r="K3" s="221"/>
      <c r="L3" s="222"/>
      <c r="M3" s="214"/>
    </row>
    <row r="4" spans="2:15" x14ac:dyDescent="0.25">
      <c r="B4" s="49"/>
      <c r="C4" s="48"/>
      <c r="D4" s="48"/>
      <c r="E4" s="48"/>
      <c r="F4" s="48"/>
      <c r="G4" s="48"/>
      <c r="H4" s="48"/>
      <c r="I4" s="48"/>
      <c r="J4" s="48"/>
      <c r="K4" s="48"/>
      <c r="L4" s="56"/>
    </row>
    <row r="5" spans="2:15" x14ac:dyDescent="0.25">
      <c r="B5" s="223" t="s">
        <v>212</v>
      </c>
      <c r="C5" s="215"/>
      <c r="D5" s="48"/>
      <c r="E5" s="48"/>
      <c r="F5" s="48"/>
      <c r="G5" s="48"/>
      <c r="H5" s="48"/>
      <c r="I5" s="48"/>
      <c r="J5" s="48"/>
      <c r="K5" s="48"/>
      <c r="L5" s="56"/>
      <c r="M5" s="48"/>
      <c r="N5" s="48"/>
      <c r="O5" s="48"/>
    </row>
    <row r="6" spans="2:15" ht="9" customHeight="1" x14ac:dyDescent="0.25">
      <c r="B6" s="223"/>
      <c r="C6" s="215"/>
      <c r="D6" s="48"/>
      <c r="E6" s="48"/>
      <c r="F6" s="48"/>
      <c r="G6" s="48"/>
      <c r="H6" s="48"/>
      <c r="I6" s="48"/>
      <c r="J6" s="48"/>
      <c r="K6" s="48"/>
      <c r="L6" s="56"/>
      <c r="M6" s="48"/>
      <c r="N6" s="48"/>
      <c r="O6" s="48"/>
    </row>
    <row r="7" spans="2:15" x14ac:dyDescent="0.25">
      <c r="B7" s="49"/>
      <c r="C7" s="216"/>
      <c r="D7" s="173" t="s">
        <v>213</v>
      </c>
      <c r="E7" s="48"/>
      <c r="F7" s="217"/>
      <c r="G7" s="48"/>
      <c r="H7" s="48"/>
      <c r="I7" s="48"/>
      <c r="J7" s="48"/>
      <c r="K7" s="48"/>
      <c r="L7" s="56"/>
      <c r="M7" s="48"/>
      <c r="N7" s="48"/>
      <c r="O7" s="48"/>
    </row>
    <row r="8" spans="2:15" x14ac:dyDescent="0.25">
      <c r="B8" s="49"/>
      <c r="C8" s="48"/>
      <c r="D8" s="48"/>
      <c r="E8" s="48"/>
      <c r="F8" s="48"/>
      <c r="G8" s="48"/>
      <c r="H8" s="48"/>
      <c r="I8" s="48"/>
      <c r="J8" s="48"/>
      <c r="K8" s="48"/>
      <c r="L8" s="56"/>
      <c r="M8" s="48"/>
      <c r="N8" s="48"/>
      <c r="O8" s="48"/>
    </row>
    <row r="9" spans="2:15" x14ac:dyDescent="0.25">
      <c r="B9" s="49"/>
      <c r="C9" s="48"/>
      <c r="D9" s="48"/>
      <c r="E9" s="48"/>
      <c r="F9" s="48"/>
      <c r="G9" s="48"/>
      <c r="H9" s="48"/>
      <c r="I9" s="48"/>
      <c r="J9" s="48"/>
      <c r="K9" s="48"/>
      <c r="L9" s="56"/>
      <c r="M9" s="48"/>
      <c r="N9" s="48"/>
      <c r="O9" s="48"/>
    </row>
    <row r="10" spans="2:15" x14ac:dyDescent="0.25">
      <c r="B10" s="223" t="s">
        <v>207</v>
      </c>
      <c r="C10" s="215"/>
      <c r="D10" s="48"/>
      <c r="E10" s="48"/>
      <c r="F10" s="48"/>
      <c r="G10" s="48"/>
      <c r="H10" s="48"/>
      <c r="I10" s="48"/>
      <c r="J10" s="48"/>
      <c r="K10" s="48"/>
      <c r="L10" s="56"/>
      <c r="M10" s="48"/>
      <c r="N10" s="48"/>
      <c r="O10" s="48"/>
    </row>
    <row r="11" spans="2:15" ht="9" customHeight="1" x14ac:dyDescent="0.25">
      <c r="B11" s="49"/>
      <c r="C11" s="48"/>
      <c r="D11" s="48"/>
      <c r="E11" s="48"/>
      <c r="F11" s="48"/>
      <c r="G11" s="48"/>
      <c r="H11" s="48"/>
      <c r="I11" s="48"/>
      <c r="J11" s="48"/>
      <c r="K11" s="48"/>
      <c r="L11" s="56"/>
      <c r="M11" s="48"/>
      <c r="N11" s="48"/>
      <c r="O11" s="48"/>
    </row>
    <row r="12" spans="2:15" x14ac:dyDescent="0.25">
      <c r="B12" s="49"/>
      <c r="C12" s="216"/>
      <c r="D12" s="219" t="s">
        <v>221</v>
      </c>
      <c r="E12" s="48"/>
      <c r="F12" s="48"/>
      <c r="G12" s="48"/>
      <c r="H12" s="48"/>
      <c r="I12" s="48"/>
      <c r="J12" s="48"/>
      <c r="K12" s="48"/>
      <c r="L12" s="56"/>
      <c r="M12" s="48"/>
      <c r="N12" s="48"/>
      <c r="O12" s="48"/>
    </row>
    <row r="13" spans="2:15" ht="9.9" customHeight="1" x14ac:dyDescent="0.25">
      <c r="B13" s="49"/>
      <c r="C13" s="48"/>
      <c r="D13" s="173"/>
      <c r="E13" s="48"/>
      <c r="F13" s="48"/>
      <c r="G13" s="48"/>
      <c r="H13" s="48"/>
      <c r="I13" s="48"/>
      <c r="J13" s="48"/>
      <c r="K13" s="48"/>
      <c r="L13" s="56"/>
      <c r="M13" s="48"/>
      <c r="N13" s="48"/>
      <c r="O13" s="48"/>
    </row>
    <row r="14" spans="2:15" x14ac:dyDescent="0.25">
      <c r="B14" s="49"/>
      <c r="C14" s="216"/>
      <c r="D14" s="173" t="s">
        <v>208</v>
      </c>
      <c r="E14" s="48"/>
      <c r="F14" s="48"/>
      <c r="G14" s="48"/>
      <c r="H14" s="218"/>
      <c r="I14" s="48"/>
      <c r="J14" s="48"/>
      <c r="K14" s="48"/>
      <c r="L14" s="56"/>
      <c r="M14" s="48"/>
      <c r="N14" s="48"/>
      <c r="O14" s="48"/>
    </row>
    <row r="15" spans="2:15" ht="9.9" customHeight="1" x14ac:dyDescent="0.25">
      <c r="B15" s="49"/>
      <c r="C15" s="48"/>
      <c r="D15" s="173"/>
      <c r="E15" s="48"/>
      <c r="F15" s="48"/>
      <c r="G15" s="48"/>
      <c r="H15" s="48"/>
      <c r="I15" s="48"/>
      <c r="J15" s="48"/>
      <c r="K15" s="48"/>
      <c r="L15" s="56"/>
      <c r="M15" s="48"/>
      <c r="N15" s="48"/>
      <c r="O15" s="48"/>
    </row>
    <row r="16" spans="2:15" x14ac:dyDescent="0.25">
      <c r="B16" s="49"/>
      <c r="C16" s="216"/>
      <c r="D16" s="219" t="s">
        <v>214</v>
      </c>
      <c r="E16" s="48"/>
      <c r="F16" s="48"/>
      <c r="G16" s="48"/>
      <c r="H16" s="48"/>
      <c r="I16" s="48"/>
      <c r="J16" s="48"/>
      <c r="K16" s="48"/>
      <c r="L16" s="56"/>
      <c r="M16" s="48"/>
      <c r="N16" s="48"/>
      <c r="O16" s="48"/>
    </row>
    <row r="17" spans="2:15" ht="9.9" customHeight="1" x14ac:dyDescent="0.25">
      <c r="B17" s="49"/>
      <c r="C17" s="48"/>
      <c r="D17" s="219"/>
      <c r="E17" s="48"/>
      <c r="F17" s="48"/>
      <c r="G17" s="48"/>
      <c r="H17" s="48"/>
      <c r="I17" s="48"/>
      <c r="J17" s="48"/>
      <c r="K17" s="48"/>
      <c r="L17" s="56"/>
      <c r="M17" s="48"/>
      <c r="N17" s="48"/>
      <c r="O17" s="48"/>
    </row>
    <row r="18" spans="2:15" x14ac:dyDescent="0.25">
      <c r="B18" s="49"/>
      <c r="C18" s="216"/>
      <c r="D18" s="173" t="s">
        <v>209</v>
      </c>
      <c r="E18" s="48"/>
      <c r="F18" s="48"/>
      <c r="G18" s="48"/>
      <c r="H18" s="48"/>
      <c r="I18" s="48"/>
      <c r="J18" s="48"/>
      <c r="K18" s="48"/>
      <c r="L18" s="56"/>
      <c r="M18" s="48"/>
      <c r="N18" s="48"/>
      <c r="O18" s="48"/>
    </row>
    <row r="19" spans="2:15" x14ac:dyDescent="0.25">
      <c r="B19" s="49"/>
      <c r="C19" s="48"/>
      <c r="D19" s="173"/>
      <c r="E19" s="48" t="s">
        <v>232</v>
      </c>
      <c r="F19" s="48"/>
      <c r="G19" s="48"/>
      <c r="H19" s="48"/>
      <c r="I19" s="48"/>
      <c r="J19" s="48"/>
      <c r="K19" s="48"/>
      <c r="L19" s="56"/>
      <c r="M19" s="48"/>
      <c r="N19" s="48"/>
      <c r="O19" s="48"/>
    </row>
    <row r="20" spans="2:15" x14ac:dyDescent="0.25">
      <c r="B20" s="49"/>
      <c r="C20" s="48"/>
      <c r="D20" s="173"/>
      <c r="E20" s="48"/>
      <c r="F20" s="48"/>
      <c r="G20" s="48"/>
      <c r="H20" s="48"/>
      <c r="I20" s="48"/>
      <c r="J20" s="48"/>
      <c r="K20" s="48"/>
      <c r="L20" s="56"/>
      <c r="M20" s="48"/>
      <c r="N20" s="48"/>
      <c r="O20" s="48"/>
    </row>
    <row r="21" spans="2:15" ht="9.9" customHeight="1" x14ac:dyDescent="0.25">
      <c r="B21" s="49"/>
      <c r="C21" s="48"/>
      <c r="D21" s="173"/>
      <c r="E21" s="48"/>
      <c r="F21" s="48"/>
      <c r="G21" s="48"/>
      <c r="H21" s="48"/>
      <c r="I21" s="48"/>
      <c r="J21" s="48"/>
      <c r="K21" s="48"/>
      <c r="L21" s="56"/>
      <c r="M21" s="48"/>
      <c r="N21" s="48"/>
      <c r="O21" s="48"/>
    </row>
    <row r="22" spans="2:15" x14ac:dyDescent="0.25">
      <c r="B22" s="49"/>
      <c r="C22" s="216"/>
      <c r="D22" s="173" t="s">
        <v>210</v>
      </c>
      <c r="E22" s="48"/>
      <c r="F22" s="48"/>
      <c r="G22" s="48"/>
      <c r="H22" s="48"/>
      <c r="I22" s="48"/>
      <c r="J22" s="48"/>
      <c r="K22" s="48"/>
      <c r="L22" s="56"/>
      <c r="M22" s="48"/>
      <c r="N22" s="48"/>
      <c r="O22" s="48"/>
    </row>
    <row r="23" spans="2:15" x14ac:dyDescent="0.25">
      <c r="B23" s="49"/>
      <c r="C23" s="48"/>
      <c r="D23" s="48"/>
      <c r="E23" s="48" t="s">
        <v>233</v>
      </c>
      <c r="F23" s="48"/>
      <c r="G23" s="48"/>
      <c r="H23" s="48"/>
      <c r="I23" s="48"/>
      <c r="J23" s="48"/>
      <c r="K23" s="48"/>
      <c r="L23" s="56"/>
    </row>
    <row r="24" spans="2:15" x14ac:dyDescent="0.25">
      <c r="B24" s="49"/>
      <c r="C24" s="48"/>
      <c r="D24" s="48"/>
      <c r="E24" s="48"/>
      <c r="F24" s="48"/>
      <c r="G24" s="48"/>
      <c r="H24" s="48"/>
      <c r="I24" s="48"/>
      <c r="J24" s="48"/>
      <c r="K24" s="48"/>
      <c r="L24" s="56"/>
    </row>
    <row r="25" spans="2:15" x14ac:dyDescent="0.25">
      <c r="B25" s="177"/>
      <c r="C25" s="224"/>
      <c r="D25" s="224"/>
      <c r="E25" s="224"/>
      <c r="F25" s="224"/>
      <c r="G25" s="224"/>
      <c r="H25" s="224"/>
      <c r="I25" s="224"/>
      <c r="J25" s="224"/>
      <c r="K25" s="224"/>
      <c r="L25" s="225"/>
    </row>
    <row r="26" spans="2:15" ht="15.6" x14ac:dyDescent="0.3">
      <c r="B26" s="342" t="s">
        <v>198</v>
      </c>
      <c r="C26" s="343"/>
      <c r="D26" s="343"/>
      <c r="E26" s="343"/>
      <c r="F26" s="343"/>
      <c r="G26" s="343"/>
      <c r="H26" s="343"/>
      <c r="I26" s="343"/>
      <c r="J26" s="343"/>
      <c r="K26" s="343"/>
      <c r="L26" s="344"/>
    </row>
    <row r="27" spans="2:15" ht="15" customHeight="1" x14ac:dyDescent="0.25">
      <c r="B27" s="57" t="s">
        <v>71</v>
      </c>
      <c r="C27" s="345" t="s">
        <v>44</v>
      </c>
      <c r="D27" s="346"/>
      <c r="E27" s="347" t="s">
        <v>10</v>
      </c>
      <c r="F27" s="347"/>
      <c r="G27" s="347"/>
      <c r="H27" s="347"/>
      <c r="I27" s="348" t="s">
        <v>215</v>
      </c>
      <c r="J27" s="347"/>
      <c r="K27" s="347"/>
      <c r="L27" s="349"/>
    </row>
    <row r="28" spans="2:15" x14ac:dyDescent="0.25">
      <c r="B28" s="226">
        <v>1</v>
      </c>
      <c r="C28" s="227"/>
      <c r="D28" s="228"/>
      <c r="E28" s="229"/>
      <c r="F28" s="229"/>
      <c r="G28" s="229"/>
      <c r="H28" s="229"/>
      <c r="I28" s="230"/>
      <c r="J28" s="231"/>
      <c r="K28" s="231"/>
      <c r="L28" s="232"/>
    </row>
    <row r="29" spans="2:15" ht="142.5" customHeight="1" x14ac:dyDescent="0.25">
      <c r="B29" s="350"/>
      <c r="C29" s="351" t="s">
        <v>45</v>
      </c>
      <c r="D29" s="352"/>
      <c r="E29" s="353" t="s">
        <v>8</v>
      </c>
      <c r="F29" s="353"/>
      <c r="G29" s="353"/>
      <c r="H29" s="233"/>
      <c r="I29" s="291" t="s">
        <v>224</v>
      </c>
      <c r="J29" s="292"/>
      <c r="K29" s="292"/>
      <c r="L29" s="293"/>
    </row>
    <row r="30" spans="2:15" ht="105" customHeight="1" x14ac:dyDescent="0.25">
      <c r="B30" s="350"/>
      <c r="C30" s="354" t="s">
        <v>46</v>
      </c>
      <c r="D30" s="355"/>
      <c r="E30" s="356" t="s">
        <v>6</v>
      </c>
      <c r="F30" s="356"/>
      <c r="G30" s="356"/>
      <c r="H30" s="234"/>
      <c r="I30" s="329" t="s">
        <v>226</v>
      </c>
      <c r="J30" s="330"/>
      <c r="K30" s="330"/>
      <c r="L30" s="331"/>
    </row>
    <row r="31" spans="2:15" s="236" customFormat="1" ht="20.100000000000001" customHeight="1" x14ac:dyDescent="0.3">
      <c r="B31" s="350"/>
      <c r="C31" s="332" t="s">
        <v>47</v>
      </c>
      <c r="D31" s="333"/>
      <c r="E31" s="334" t="s">
        <v>88</v>
      </c>
      <c r="F31" s="334"/>
      <c r="G31" s="334"/>
      <c r="H31" s="235"/>
      <c r="I31" s="335" t="s">
        <v>216</v>
      </c>
      <c r="J31" s="334"/>
      <c r="K31" s="334"/>
      <c r="L31" s="336"/>
    </row>
    <row r="32" spans="2:15" s="236" customFormat="1" ht="107.25" customHeight="1" x14ac:dyDescent="0.3">
      <c r="B32" s="350"/>
      <c r="C32" s="320" t="s">
        <v>48</v>
      </c>
      <c r="D32" s="321"/>
      <c r="E32" s="337" t="s">
        <v>57</v>
      </c>
      <c r="F32" s="337"/>
      <c r="G32" s="337"/>
      <c r="H32" s="338"/>
      <c r="I32" s="329" t="s">
        <v>227</v>
      </c>
      <c r="J32" s="330"/>
      <c r="K32" s="330"/>
      <c r="L32" s="331"/>
    </row>
    <row r="33" spans="2:12" s="236" customFormat="1" ht="121.5" customHeight="1" x14ac:dyDescent="0.3">
      <c r="B33" s="350"/>
      <c r="C33" s="294" t="s">
        <v>49</v>
      </c>
      <c r="D33" s="295"/>
      <c r="E33" s="296" t="s">
        <v>11</v>
      </c>
      <c r="F33" s="296"/>
      <c r="G33" s="296"/>
      <c r="H33" s="297"/>
      <c r="I33" s="299" t="s">
        <v>228</v>
      </c>
      <c r="J33" s="300"/>
      <c r="K33" s="300"/>
      <c r="L33" s="301"/>
    </row>
    <row r="34" spans="2:12" s="236" customFormat="1" ht="20.100000000000001" customHeight="1" x14ac:dyDescent="0.3">
      <c r="B34" s="350"/>
      <c r="C34" s="320" t="s">
        <v>50</v>
      </c>
      <c r="D34" s="321"/>
      <c r="E34" s="315" t="s">
        <v>66</v>
      </c>
      <c r="F34" s="315"/>
      <c r="G34" s="315"/>
      <c r="H34" s="316"/>
      <c r="I34" s="322" t="s">
        <v>217</v>
      </c>
      <c r="J34" s="323"/>
      <c r="K34" s="323"/>
      <c r="L34" s="324"/>
    </row>
    <row r="35" spans="2:12" ht="29.25" customHeight="1" x14ac:dyDescent="0.25">
      <c r="B35" s="350"/>
      <c r="C35" s="325" t="s">
        <v>51</v>
      </c>
      <c r="D35" s="326"/>
      <c r="E35" s="327" t="s">
        <v>218</v>
      </c>
      <c r="F35" s="327"/>
      <c r="G35" s="327"/>
      <c r="H35" s="328"/>
      <c r="I35" s="299" t="s">
        <v>229</v>
      </c>
      <c r="J35" s="300"/>
      <c r="K35" s="300"/>
      <c r="L35" s="301"/>
    </row>
    <row r="36" spans="2:12" s="236" customFormat="1" ht="67.5" customHeight="1" x14ac:dyDescent="0.3">
      <c r="B36" s="350"/>
      <c r="C36" s="313" t="s">
        <v>52</v>
      </c>
      <c r="D36" s="314"/>
      <c r="E36" s="315" t="s">
        <v>219</v>
      </c>
      <c r="F36" s="315"/>
      <c r="G36" s="315"/>
      <c r="H36" s="316"/>
      <c r="I36" s="306" t="s">
        <v>230</v>
      </c>
      <c r="J36" s="307"/>
      <c r="K36" s="307"/>
      <c r="L36" s="308"/>
    </row>
    <row r="37" spans="2:12" ht="20.100000000000001" customHeight="1" x14ac:dyDescent="0.25">
      <c r="B37" s="350"/>
      <c r="C37" s="309" t="s">
        <v>53</v>
      </c>
      <c r="D37" s="310"/>
      <c r="E37" s="311" t="s">
        <v>3</v>
      </c>
      <c r="F37" s="311"/>
      <c r="G37" s="311"/>
      <c r="H37" s="312"/>
      <c r="I37" s="299" t="s">
        <v>217</v>
      </c>
      <c r="J37" s="300"/>
      <c r="K37" s="300"/>
      <c r="L37" s="301"/>
    </row>
    <row r="38" spans="2:12" s="236" customFormat="1" ht="20.100000000000001" customHeight="1" x14ac:dyDescent="0.3">
      <c r="B38" s="350"/>
      <c r="C38" s="313" t="s">
        <v>54</v>
      </c>
      <c r="D38" s="314"/>
      <c r="E38" s="315" t="s">
        <v>7</v>
      </c>
      <c r="F38" s="315"/>
      <c r="G38" s="315"/>
      <c r="H38" s="316"/>
      <c r="I38" s="317" t="s">
        <v>216</v>
      </c>
      <c r="J38" s="318"/>
      <c r="K38" s="318"/>
      <c r="L38" s="319"/>
    </row>
    <row r="39" spans="2:12" ht="20.100000000000001" customHeight="1" x14ac:dyDescent="0.25">
      <c r="B39" s="350"/>
      <c r="C39" s="294" t="s">
        <v>55</v>
      </c>
      <c r="D39" s="295"/>
      <c r="E39" s="296" t="s">
        <v>13</v>
      </c>
      <c r="F39" s="296"/>
      <c r="G39" s="296"/>
      <c r="H39" s="297"/>
      <c r="I39" s="299" t="s">
        <v>217</v>
      </c>
      <c r="J39" s="300"/>
      <c r="K39" s="300"/>
      <c r="L39" s="301"/>
    </row>
    <row r="40" spans="2:12" ht="81.75" customHeight="1" x14ac:dyDescent="0.25">
      <c r="B40" s="350"/>
      <c r="C40" s="302" t="s">
        <v>56</v>
      </c>
      <c r="D40" s="303"/>
      <c r="E40" s="304" t="s">
        <v>220</v>
      </c>
      <c r="F40" s="304"/>
      <c r="G40" s="304"/>
      <c r="H40" s="305"/>
      <c r="I40" s="306" t="s">
        <v>231</v>
      </c>
      <c r="J40" s="307"/>
      <c r="K40" s="307"/>
      <c r="L40" s="308"/>
    </row>
    <row r="41" spans="2:12" s="236" customFormat="1" ht="20.100000000000001" customHeight="1" x14ac:dyDescent="0.3">
      <c r="B41" s="237"/>
      <c r="C41" s="294" t="s">
        <v>117</v>
      </c>
      <c r="D41" s="295"/>
      <c r="E41" s="296" t="s">
        <v>100</v>
      </c>
      <c r="F41" s="296"/>
      <c r="G41" s="296"/>
      <c r="H41" s="297"/>
      <c r="I41" s="298" t="s">
        <v>217</v>
      </c>
      <c r="J41" s="296"/>
      <c r="K41" s="296"/>
      <c r="L41" s="297"/>
    </row>
  </sheetData>
  <sheetProtection algorithmName="SHA-512" hashValue="zBzPU2JyYoZn/tIjMQ62yAJSqbOSdPPmiRvxJdSHpd43Wek07BaPnC4fY+8pXDd+K/WgolZ1tRnCSgLDqbhmsA==" saltValue="+qvOT/jTsygAvqNKQb48ww==" spinCount="100000" sheet="1" objects="1" scenarios="1"/>
  <mergeCells count="45">
    <mergeCell ref="B29:B40"/>
    <mergeCell ref="C29:D29"/>
    <mergeCell ref="E29:G29"/>
    <mergeCell ref="C30:D30"/>
    <mergeCell ref="E30:G30"/>
    <mergeCell ref="C33:D33"/>
    <mergeCell ref="E33:H33"/>
    <mergeCell ref="C36:D36"/>
    <mergeCell ref="E36:H36"/>
    <mergeCell ref="B2:L2"/>
    <mergeCell ref="B26:L26"/>
    <mergeCell ref="C27:D27"/>
    <mergeCell ref="E27:H27"/>
    <mergeCell ref="I27:L27"/>
    <mergeCell ref="I30:L30"/>
    <mergeCell ref="C31:D31"/>
    <mergeCell ref="E31:G31"/>
    <mergeCell ref="I31:L31"/>
    <mergeCell ref="C32:D32"/>
    <mergeCell ref="E32:H32"/>
    <mergeCell ref="I32:L32"/>
    <mergeCell ref="I38:L38"/>
    <mergeCell ref="I33:L33"/>
    <mergeCell ref="C34:D34"/>
    <mergeCell ref="E34:H34"/>
    <mergeCell ref="I34:L34"/>
    <mergeCell ref="C35:D35"/>
    <mergeCell ref="E35:H35"/>
    <mergeCell ref="I35:L35"/>
    <mergeCell ref="I29:L29"/>
    <mergeCell ref="C41:D41"/>
    <mergeCell ref="E41:H41"/>
    <mergeCell ref="I41:L41"/>
    <mergeCell ref="C39:D39"/>
    <mergeCell ref="E39:H39"/>
    <mergeCell ref="I39:L39"/>
    <mergeCell ref="C40:D40"/>
    <mergeCell ref="E40:H40"/>
    <mergeCell ref="I40:L40"/>
    <mergeCell ref="I36:L36"/>
    <mergeCell ref="C37:D37"/>
    <mergeCell ref="E37:H37"/>
    <mergeCell ref="I37:L37"/>
    <mergeCell ref="C38:D38"/>
    <mergeCell ref="E38:H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showGridLines="0" showRuler="0" zoomScaleNormal="100" zoomScalePageLayoutView="85" workbookViewId="0">
      <selection activeCell="L12" sqref="L12:L13"/>
    </sheetView>
  </sheetViews>
  <sheetFormatPr defaultColWidth="9.109375" defaultRowHeight="13.8" x14ac:dyDescent="0.25"/>
  <cols>
    <col min="1" max="1" width="8.6640625" style="33" customWidth="1"/>
    <col min="2" max="2" width="12.44140625" style="33" customWidth="1"/>
    <col min="3" max="3" width="11" style="33" customWidth="1"/>
    <col min="4" max="11" width="8.5546875" style="33" customWidth="1"/>
    <col min="12" max="12" width="23.33203125" style="33" customWidth="1"/>
    <col min="13" max="16384" width="9.109375" style="33"/>
  </cols>
  <sheetData>
    <row r="1" spans="1:12" ht="18" customHeight="1" x14ac:dyDescent="0.3">
      <c r="A1" s="357" t="s">
        <v>195</v>
      </c>
      <c r="B1" s="357"/>
      <c r="C1" s="357"/>
      <c r="D1" s="357"/>
      <c r="E1" s="357"/>
      <c r="F1" s="357"/>
      <c r="G1" s="357"/>
      <c r="H1" s="357"/>
      <c r="I1" s="357"/>
      <c r="J1" s="357"/>
      <c r="K1" s="240"/>
    </row>
    <row r="2" spans="1:12" x14ac:dyDescent="0.25">
      <c r="A2" s="70"/>
      <c r="B2" s="71"/>
      <c r="C2" s="71"/>
      <c r="D2" s="71"/>
      <c r="E2" s="71"/>
      <c r="F2" s="71"/>
      <c r="G2" s="72" t="s">
        <v>84</v>
      </c>
      <c r="H2" s="277" t="s">
        <v>75</v>
      </c>
      <c r="I2" s="277"/>
      <c r="J2" s="277"/>
      <c r="K2" s="241"/>
    </row>
    <row r="3" spans="1:12" x14ac:dyDescent="0.25">
      <c r="A3" s="36"/>
      <c r="B3" s="37"/>
      <c r="C3" s="37"/>
      <c r="D3" s="37"/>
      <c r="E3" s="37"/>
      <c r="F3" s="37"/>
      <c r="G3" s="38" t="s">
        <v>85</v>
      </c>
      <c r="H3" s="278" t="s">
        <v>76</v>
      </c>
      <c r="I3" s="278"/>
      <c r="J3" s="278"/>
      <c r="K3" s="241"/>
    </row>
    <row r="4" spans="1:12" x14ac:dyDescent="0.25">
      <c r="A4" s="36"/>
      <c r="B4" s="37"/>
      <c r="C4" s="37"/>
      <c r="D4" s="37"/>
      <c r="E4" s="37"/>
      <c r="F4" s="37"/>
      <c r="G4" s="38"/>
      <c r="H4" s="39"/>
      <c r="I4" s="39"/>
      <c r="J4" s="39"/>
      <c r="K4" s="242"/>
    </row>
    <row r="5" spans="1:12" ht="15.6" x14ac:dyDescent="0.3">
      <c r="A5" s="358" t="s">
        <v>196</v>
      </c>
      <c r="B5" s="359"/>
      <c r="C5" s="359"/>
      <c r="D5" s="359"/>
      <c r="E5" s="359"/>
      <c r="F5" s="359"/>
      <c r="G5" s="359"/>
      <c r="H5" s="359"/>
      <c r="I5" s="359"/>
      <c r="J5" s="359"/>
      <c r="K5" s="243"/>
    </row>
    <row r="6" spans="1:12" ht="15.6" x14ac:dyDescent="0.3">
      <c r="A6" s="209"/>
      <c r="B6" s="210"/>
      <c r="C6" s="210"/>
      <c r="D6" s="210"/>
      <c r="E6" s="210"/>
      <c r="F6" s="210"/>
      <c r="G6" s="210"/>
      <c r="H6" s="210"/>
      <c r="I6" s="210"/>
      <c r="J6" s="210"/>
      <c r="K6" s="243"/>
    </row>
    <row r="7" spans="1:12" ht="15.6" x14ac:dyDescent="0.3">
      <c r="A7" s="360">
        <f ca="1">TODAY()</f>
        <v>44050</v>
      </c>
      <c r="B7" s="361"/>
      <c r="C7" s="361"/>
      <c r="D7" s="361"/>
      <c r="E7" s="361"/>
      <c r="F7" s="361"/>
      <c r="G7" s="361"/>
      <c r="H7" s="361"/>
      <c r="I7" s="361"/>
      <c r="J7" s="361"/>
      <c r="K7" s="179"/>
    </row>
    <row r="8" spans="1:12" ht="15.6" x14ac:dyDescent="0.3">
      <c r="A8" s="178"/>
      <c r="B8" s="179"/>
      <c r="C8" s="179"/>
      <c r="D8" s="179"/>
      <c r="E8" s="179"/>
      <c r="F8" s="179"/>
      <c r="G8" s="179"/>
      <c r="H8" s="179"/>
      <c r="I8" s="179"/>
      <c r="J8" s="179"/>
      <c r="K8" s="179"/>
    </row>
    <row r="9" spans="1:12" ht="14.25" customHeight="1" x14ac:dyDescent="0.25">
      <c r="A9" s="211" t="s">
        <v>197</v>
      </c>
      <c r="B9" s="212"/>
      <c r="C9" s="212"/>
      <c r="D9" s="212"/>
      <c r="E9" s="212"/>
      <c r="F9" s="212"/>
      <c r="G9" s="212"/>
      <c r="H9" s="212"/>
      <c r="I9" s="212"/>
      <c r="J9" s="212"/>
      <c r="K9" s="244"/>
    </row>
    <row r="10" spans="1:12" x14ac:dyDescent="0.25">
      <c r="E10" s="371" t="s">
        <v>169</v>
      </c>
      <c r="F10" s="372"/>
      <c r="G10" s="371" t="s">
        <v>170</v>
      </c>
      <c r="H10" s="372"/>
      <c r="I10" s="371" t="s">
        <v>180</v>
      </c>
      <c r="J10" s="372"/>
      <c r="K10" s="172"/>
    </row>
    <row r="11" spans="1:12" x14ac:dyDescent="0.25">
      <c r="A11" s="365" t="s">
        <v>171</v>
      </c>
      <c r="B11" s="366"/>
      <c r="C11" s="367"/>
      <c r="D11" s="238"/>
      <c r="E11" s="375">
        <v>0</v>
      </c>
      <c r="F11" s="375"/>
      <c r="G11" s="376">
        <f ca="1">'Ex C - Proj Estimate'!H59</f>
        <v>0</v>
      </c>
      <c r="H11" s="377"/>
      <c r="I11" s="392">
        <f t="shared" ref="I11:I19" ca="1" si="0">E11+G11</f>
        <v>0</v>
      </c>
      <c r="J11" s="393"/>
    </row>
    <row r="12" spans="1:12" x14ac:dyDescent="0.25">
      <c r="A12" s="365" t="s">
        <v>172</v>
      </c>
      <c r="B12" s="366"/>
      <c r="C12" s="367"/>
      <c r="D12" s="238"/>
      <c r="E12" s="375">
        <v>0</v>
      </c>
      <c r="F12" s="375"/>
      <c r="G12" s="376">
        <f ca="1">'Ex C - Proj Estimate'!H53</f>
        <v>0</v>
      </c>
      <c r="H12" s="377"/>
      <c r="I12" s="376">
        <f t="shared" ca="1" si="0"/>
        <v>0</v>
      </c>
      <c r="J12" s="377"/>
      <c r="L12" s="284" t="s">
        <v>234</v>
      </c>
    </row>
    <row r="13" spans="1:12" x14ac:dyDescent="0.25">
      <c r="A13" s="365" t="s">
        <v>173</v>
      </c>
      <c r="B13" s="366"/>
      <c r="C13" s="367"/>
      <c r="D13" s="238"/>
      <c r="E13" s="375">
        <v>0</v>
      </c>
      <c r="F13" s="375"/>
      <c r="G13" s="376">
        <f>'Ex F - Staffing Plan Const.'!AS46</f>
        <v>0</v>
      </c>
      <c r="H13" s="377"/>
      <c r="I13" s="376">
        <f t="shared" si="0"/>
        <v>0</v>
      </c>
      <c r="J13" s="377"/>
      <c r="L13" s="285" t="s">
        <v>235</v>
      </c>
    </row>
    <row r="14" spans="1:12" x14ac:dyDescent="0.25">
      <c r="A14" s="365" t="s">
        <v>174</v>
      </c>
      <c r="B14" s="366"/>
      <c r="C14" s="367"/>
      <c r="D14" s="238"/>
      <c r="E14" s="375">
        <v>0</v>
      </c>
      <c r="F14" s="375"/>
      <c r="G14" s="376">
        <f>'Ex M - General Cond'!E32</f>
        <v>0</v>
      </c>
      <c r="H14" s="377"/>
      <c r="I14" s="376">
        <f t="shared" si="0"/>
        <v>0</v>
      </c>
      <c r="J14" s="377"/>
    </row>
    <row r="15" spans="1:12" x14ac:dyDescent="0.25">
      <c r="A15" s="365" t="s">
        <v>175</v>
      </c>
      <c r="B15" s="366"/>
      <c r="C15" s="367"/>
      <c r="D15" s="238"/>
      <c r="E15" s="375">
        <v>0</v>
      </c>
      <c r="F15" s="375"/>
      <c r="G15" s="376">
        <f ca="1">'Ex C - Proj Estimate'!H46</f>
        <v>0</v>
      </c>
      <c r="H15" s="377"/>
      <c r="I15" s="376">
        <f t="shared" ca="1" si="0"/>
        <v>0</v>
      </c>
      <c r="J15" s="377"/>
    </row>
    <row r="16" spans="1:12" x14ac:dyDescent="0.25">
      <c r="A16" s="365" t="s">
        <v>176</v>
      </c>
      <c r="B16" s="366"/>
      <c r="C16" s="367"/>
      <c r="D16" s="238"/>
      <c r="E16" s="375">
        <v>0</v>
      </c>
      <c r="F16" s="375"/>
      <c r="G16" s="376">
        <f ca="1">'Ex C - Proj Estimate'!I46</f>
        <v>0</v>
      </c>
      <c r="H16" s="377"/>
      <c r="I16" s="376">
        <f t="shared" ca="1" si="0"/>
        <v>0</v>
      </c>
      <c r="J16" s="377"/>
    </row>
    <row r="17" spans="1:10" x14ac:dyDescent="0.25">
      <c r="A17" s="365" t="s">
        <v>177</v>
      </c>
      <c r="B17" s="366"/>
      <c r="C17" s="367"/>
      <c r="D17" s="238"/>
      <c r="E17" s="375">
        <v>0</v>
      </c>
      <c r="F17" s="375"/>
      <c r="G17" s="376">
        <f ca="1">'Ex C - Proj Estimate'!H55</f>
        <v>0</v>
      </c>
      <c r="H17" s="377"/>
      <c r="I17" s="376">
        <f t="shared" ca="1" si="0"/>
        <v>0</v>
      </c>
      <c r="J17" s="377"/>
    </row>
    <row r="18" spans="1:10" x14ac:dyDescent="0.25">
      <c r="A18" s="365" t="s">
        <v>178</v>
      </c>
      <c r="B18" s="366"/>
      <c r="C18" s="367"/>
      <c r="D18" s="238"/>
      <c r="E18" s="375">
        <v>0</v>
      </c>
      <c r="F18" s="375"/>
      <c r="G18" s="376">
        <f ca="1">'Ex C - Proj Estimate'!H56</f>
        <v>0</v>
      </c>
      <c r="H18" s="377"/>
      <c r="I18" s="376">
        <f t="shared" ca="1" si="0"/>
        <v>0</v>
      </c>
      <c r="J18" s="377"/>
    </row>
    <row r="19" spans="1:10" x14ac:dyDescent="0.25">
      <c r="A19" s="365" t="s">
        <v>179</v>
      </c>
      <c r="B19" s="366"/>
      <c r="C19" s="367"/>
      <c r="D19" s="238"/>
      <c r="E19" s="375">
        <v>0</v>
      </c>
      <c r="F19" s="375"/>
      <c r="G19" s="376">
        <f ca="1">'Ex C - Proj Estimate'!H57</f>
        <v>0</v>
      </c>
      <c r="H19" s="377"/>
      <c r="I19" s="376">
        <f t="shared" ca="1" si="0"/>
        <v>0</v>
      </c>
      <c r="J19" s="377"/>
    </row>
    <row r="20" spans="1:10" ht="7.5" customHeight="1" x14ac:dyDescent="0.25">
      <c r="D20" s="239"/>
    </row>
    <row r="21" spans="1:10" x14ac:dyDescent="0.25">
      <c r="D21" s="239"/>
      <c r="E21" s="387">
        <v>0.25</v>
      </c>
      <c r="F21" s="388"/>
      <c r="G21" s="389">
        <v>0.5</v>
      </c>
      <c r="H21" s="390"/>
      <c r="I21" s="389">
        <v>0.75</v>
      </c>
      <c r="J21" s="390"/>
    </row>
    <row r="22" spans="1:10" x14ac:dyDescent="0.25">
      <c r="A22" s="368" t="s">
        <v>181</v>
      </c>
      <c r="B22" s="369"/>
      <c r="C22" s="370"/>
      <c r="D22" s="238"/>
      <c r="E22" s="364" t="s">
        <v>182</v>
      </c>
      <c r="F22" s="364"/>
      <c r="G22" s="373" t="s">
        <v>182</v>
      </c>
      <c r="H22" s="374"/>
      <c r="I22" s="373" t="s">
        <v>182</v>
      </c>
      <c r="J22" s="374"/>
    </row>
    <row r="23" spans="1:10" ht="7.5" customHeight="1" x14ac:dyDescent="0.25"/>
    <row r="24" spans="1:10" ht="15" customHeight="1" x14ac:dyDescent="0.25">
      <c r="A24" s="378" t="s">
        <v>191</v>
      </c>
      <c r="B24" s="379"/>
      <c r="C24" s="380"/>
      <c r="D24" s="387" t="s">
        <v>183</v>
      </c>
      <c r="E24" s="387"/>
      <c r="F24" s="387"/>
      <c r="G24" s="387" t="s">
        <v>184</v>
      </c>
      <c r="H24" s="388"/>
      <c r="I24" s="387" t="s">
        <v>185</v>
      </c>
      <c r="J24" s="388"/>
    </row>
    <row r="25" spans="1:10" ht="14.25" customHeight="1" x14ac:dyDescent="0.25">
      <c r="A25" s="381"/>
      <c r="B25" s="382"/>
      <c r="C25" s="383"/>
      <c r="D25" s="362" t="s">
        <v>186</v>
      </c>
      <c r="E25" s="362"/>
      <c r="F25" s="362"/>
      <c r="G25" s="363" t="s">
        <v>188</v>
      </c>
      <c r="H25" s="364"/>
      <c r="I25" s="363" t="s">
        <v>182</v>
      </c>
      <c r="J25" s="364"/>
    </row>
    <row r="26" spans="1:10" x14ac:dyDescent="0.25">
      <c r="A26" s="381"/>
      <c r="B26" s="382"/>
      <c r="C26" s="383"/>
      <c r="D26" s="362" t="s">
        <v>189</v>
      </c>
      <c r="E26" s="362"/>
      <c r="F26" s="362"/>
      <c r="G26" s="363" t="s">
        <v>188</v>
      </c>
      <c r="H26" s="364"/>
      <c r="I26" s="363" t="s">
        <v>182</v>
      </c>
      <c r="J26" s="364"/>
    </row>
    <row r="27" spans="1:10" x14ac:dyDescent="0.25">
      <c r="A27" s="381"/>
      <c r="B27" s="382"/>
      <c r="C27" s="383"/>
      <c r="D27" s="362" t="s">
        <v>190</v>
      </c>
      <c r="E27" s="362"/>
      <c r="F27" s="362"/>
      <c r="G27" s="363" t="s">
        <v>188</v>
      </c>
      <c r="H27" s="364"/>
      <c r="I27" s="363" t="s">
        <v>182</v>
      </c>
      <c r="J27" s="364"/>
    </row>
    <row r="28" spans="1:10" x14ac:dyDescent="0.25">
      <c r="A28" s="384"/>
      <c r="B28" s="385"/>
      <c r="C28" s="386"/>
      <c r="D28" s="391" t="s">
        <v>187</v>
      </c>
      <c r="E28" s="391"/>
      <c r="F28" s="391"/>
      <c r="G28" s="364" t="s">
        <v>188</v>
      </c>
      <c r="H28" s="364"/>
      <c r="I28" s="364" t="s">
        <v>182</v>
      </c>
      <c r="J28" s="364"/>
    </row>
  </sheetData>
  <sheetProtection algorithmName="SHA-512" hashValue="YrzIz/mcvmSimUWUmYYOL1cUb5Oe0+DE6X8B0beJK1CF/l/al61aSranRPiQ7JFy6gDIcU7hrihRHz+koPuHoQ==" saltValue="szk4NSG5x2YYcoWJMA7bKQ==" spinCount="100000" sheet="1" objects="1" scenarios="1"/>
  <mergeCells count="65">
    <mergeCell ref="E14:F14"/>
    <mergeCell ref="G14:H14"/>
    <mergeCell ref="I14:J14"/>
    <mergeCell ref="E11:F11"/>
    <mergeCell ref="G11:H11"/>
    <mergeCell ref="I11:J11"/>
    <mergeCell ref="E12:F12"/>
    <mergeCell ref="G12:H12"/>
    <mergeCell ref="I12:J12"/>
    <mergeCell ref="E13:F13"/>
    <mergeCell ref="G13:H13"/>
    <mergeCell ref="I13:J13"/>
    <mergeCell ref="E21:F21"/>
    <mergeCell ref="G21:H21"/>
    <mergeCell ref="I21:J21"/>
    <mergeCell ref="I27:J27"/>
    <mergeCell ref="D28:F28"/>
    <mergeCell ref="G26:H26"/>
    <mergeCell ref="I26:J26"/>
    <mergeCell ref="E15:F15"/>
    <mergeCell ref="G15:H15"/>
    <mergeCell ref="I15:J15"/>
    <mergeCell ref="E16:F16"/>
    <mergeCell ref="G16:H16"/>
    <mergeCell ref="I16:J16"/>
    <mergeCell ref="A24:C28"/>
    <mergeCell ref="D24:F24"/>
    <mergeCell ref="G24:H24"/>
    <mergeCell ref="I24:J24"/>
    <mergeCell ref="D25:F25"/>
    <mergeCell ref="G25:H25"/>
    <mergeCell ref="I25:J25"/>
    <mergeCell ref="D26:F26"/>
    <mergeCell ref="I10:J10"/>
    <mergeCell ref="G28:H28"/>
    <mergeCell ref="I28:J28"/>
    <mergeCell ref="E22:F22"/>
    <mergeCell ref="G22:H22"/>
    <mergeCell ref="I22:J22"/>
    <mergeCell ref="E19:F19"/>
    <mergeCell ref="G19:H19"/>
    <mergeCell ref="I19:J19"/>
    <mergeCell ref="E17:F17"/>
    <mergeCell ref="G17:H17"/>
    <mergeCell ref="I17:J17"/>
    <mergeCell ref="E18:F18"/>
    <mergeCell ref="G18:H18"/>
    <mergeCell ref="I18:J18"/>
    <mergeCell ref="E10:F10"/>
    <mergeCell ref="A1:J1"/>
    <mergeCell ref="A5:J5"/>
    <mergeCell ref="A7:J7"/>
    <mergeCell ref="D27:F27"/>
    <mergeCell ref="G27:H27"/>
    <mergeCell ref="A11:C11"/>
    <mergeCell ref="A12:C12"/>
    <mergeCell ref="A13:C13"/>
    <mergeCell ref="A14:C14"/>
    <mergeCell ref="A15:C15"/>
    <mergeCell ref="A16:C16"/>
    <mergeCell ref="A17:C17"/>
    <mergeCell ref="A18:C18"/>
    <mergeCell ref="A19:C19"/>
    <mergeCell ref="A22:C22"/>
    <mergeCell ref="G10:H10"/>
  </mergeCells>
  <printOptions horizontalCentered="1"/>
  <pageMargins left="0.25" right="0.25" top="0.75" bottom="0.75" header="0.3" footer="0.3"/>
  <pageSetup orientation="portrait" r:id="rId1"/>
  <headerFooter>
    <oddFooter>&amp;C&amp;F v072016</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showGridLines="0" zoomScaleNormal="100" workbookViewId="0">
      <selection activeCell="F23" sqref="F23"/>
    </sheetView>
  </sheetViews>
  <sheetFormatPr defaultColWidth="9.109375" defaultRowHeight="13.8" x14ac:dyDescent="0.25"/>
  <cols>
    <col min="1" max="1" width="10.88671875" style="102" bestFit="1" customWidth="1"/>
    <col min="2" max="2" width="8.44140625" style="102" customWidth="1"/>
    <col min="3" max="3" width="8.33203125" style="102" bestFit="1" customWidth="1"/>
    <col min="4" max="4" width="19.44140625" style="102" customWidth="1"/>
    <col min="5" max="9" width="18.44140625" style="102" customWidth="1"/>
    <col min="10" max="10" width="9.109375" style="102"/>
    <col min="11" max="11" width="22.6640625" style="102" customWidth="1"/>
    <col min="12" max="12" width="14" style="102" bestFit="1" customWidth="1"/>
    <col min="13" max="16384" width="9.109375" style="102"/>
  </cols>
  <sheetData>
    <row r="1" spans="1:11" ht="15" customHeight="1" x14ac:dyDescent="0.3">
      <c r="A1" s="46"/>
      <c r="B1" s="47"/>
      <c r="C1" s="47"/>
      <c r="D1" s="47"/>
      <c r="E1" s="439" t="str">
        <f>Summary!$H$2</f>
        <v>OSU Construction Project</v>
      </c>
      <c r="F1" s="439"/>
      <c r="G1" s="439"/>
      <c r="H1" s="439"/>
      <c r="I1" s="440"/>
    </row>
    <row r="2" spans="1:11" ht="15.6" x14ac:dyDescent="0.3">
      <c r="A2" s="40"/>
      <c r="B2" s="41"/>
      <c r="C2" s="41"/>
      <c r="D2" s="41"/>
      <c r="E2" s="41"/>
      <c r="F2" s="394" t="str">
        <f>Summary!$H$3</f>
        <v>OSU-123456</v>
      </c>
      <c r="G2" s="394"/>
      <c r="H2" s="394"/>
      <c r="I2" s="395"/>
    </row>
    <row r="3" spans="1:11" x14ac:dyDescent="0.25">
      <c r="A3" s="418" t="str">
        <f>Summary!A5:K5</f>
        <v>GMP #</v>
      </c>
      <c r="B3" s="419"/>
      <c r="C3" s="419"/>
      <c r="D3" s="419"/>
      <c r="E3" s="419"/>
      <c r="F3" s="419"/>
      <c r="G3" s="419"/>
      <c r="H3" s="419"/>
      <c r="I3" s="420"/>
    </row>
    <row r="4" spans="1:11" ht="15.6" x14ac:dyDescent="0.3">
      <c r="A4" s="396" t="s">
        <v>199</v>
      </c>
      <c r="B4" s="397"/>
      <c r="C4" s="397"/>
      <c r="D4" s="397"/>
      <c r="E4" s="397"/>
      <c r="F4" s="397"/>
      <c r="G4" s="397"/>
      <c r="H4" s="397"/>
      <c r="I4" s="398"/>
    </row>
    <row r="5" spans="1:11" ht="15.6" x14ac:dyDescent="0.3">
      <c r="A5" s="396" t="s">
        <v>89</v>
      </c>
      <c r="B5" s="397"/>
      <c r="C5" s="397"/>
      <c r="D5" s="397"/>
      <c r="E5" s="397"/>
      <c r="F5" s="397"/>
      <c r="G5" s="397"/>
      <c r="H5" s="397"/>
      <c r="I5" s="398"/>
    </row>
    <row r="6" spans="1:11" ht="15.6" x14ac:dyDescent="0.3">
      <c r="A6" s="399">
        <f ca="1">+Summary!A7:J7</f>
        <v>44050</v>
      </c>
      <c r="B6" s="400"/>
      <c r="C6" s="400"/>
      <c r="D6" s="400"/>
      <c r="E6" s="400"/>
      <c r="F6" s="400"/>
      <c r="G6" s="400"/>
      <c r="H6" s="400"/>
      <c r="I6" s="401"/>
    </row>
    <row r="7" spans="1:11" ht="15.6" x14ac:dyDescent="0.3">
      <c r="A7" s="82"/>
      <c r="B7" s="83"/>
      <c r="C7" s="83"/>
      <c r="D7" s="83"/>
      <c r="E7" s="83"/>
      <c r="F7" s="83"/>
      <c r="G7" s="83"/>
      <c r="H7" s="83"/>
      <c r="I7" s="84"/>
    </row>
    <row r="8" spans="1:11" ht="14.25" customHeight="1" x14ac:dyDescent="0.25">
      <c r="A8" s="408" t="s">
        <v>107</v>
      </c>
      <c r="B8" s="409"/>
      <c r="C8" s="409"/>
      <c r="D8" s="409"/>
      <c r="E8" s="409"/>
      <c r="F8" s="409"/>
      <c r="G8" s="409"/>
      <c r="H8" s="409"/>
      <c r="I8" s="410"/>
    </row>
    <row r="9" spans="1:11" x14ac:dyDescent="0.25">
      <c r="A9" s="411"/>
      <c r="B9" s="412"/>
      <c r="C9" s="412"/>
      <c r="D9" s="412"/>
      <c r="E9" s="412"/>
      <c r="F9" s="412"/>
      <c r="G9" s="412"/>
      <c r="H9" s="412"/>
      <c r="I9" s="413"/>
    </row>
    <row r="11" spans="1:11" ht="15" customHeight="1" x14ac:dyDescent="0.25">
      <c r="A11" s="443" t="s">
        <v>121</v>
      </c>
      <c r="B11" s="444"/>
      <c r="C11" s="444"/>
      <c r="D11" s="444"/>
      <c r="E11" s="444"/>
      <c r="F11" s="444"/>
      <c r="G11" s="444"/>
      <c r="H11" s="404" t="s">
        <v>0</v>
      </c>
      <c r="I11" s="405"/>
    </row>
    <row r="12" spans="1:11" ht="15.75" customHeight="1" x14ac:dyDescent="0.25">
      <c r="A12" s="445"/>
      <c r="B12" s="446"/>
      <c r="C12" s="446"/>
      <c r="D12" s="446"/>
      <c r="E12" s="446"/>
      <c r="F12" s="446"/>
      <c r="G12" s="446"/>
      <c r="H12" s="406"/>
      <c r="I12" s="407"/>
    </row>
    <row r="13" spans="1:11" x14ac:dyDescent="0.25">
      <c r="A13" s="402" t="s">
        <v>65</v>
      </c>
      <c r="B13" s="404"/>
      <c r="C13" s="437"/>
      <c r="D13" s="405"/>
      <c r="E13" s="414" t="s">
        <v>43</v>
      </c>
      <c r="F13" s="416" t="s">
        <v>63</v>
      </c>
      <c r="G13" s="404" t="s">
        <v>119</v>
      </c>
      <c r="H13" s="414" t="s">
        <v>64</v>
      </c>
      <c r="I13" s="414" t="s">
        <v>58</v>
      </c>
    </row>
    <row r="14" spans="1:11" x14ac:dyDescent="0.25">
      <c r="A14" s="403"/>
      <c r="B14" s="406"/>
      <c r="C14" s="438"/>
      <c r="D14" s="407"/>
      <c r="E14" s="415"/>
      <c r="F14" s="417"/>
      <c r="G14" s="406"/>
      <c r="H14" s="415"/>
      <c r="I14" s="415"/>
    </row>
    <row r="15" spans="1:11" x14ac:dyDescent="0.25">
      <c r="A15" s="103"/>
      <c r="B15" s="447"/>
      <c r="C15" s="448"/>
      <c r="D15" s="448"/>
      <c r="E15" s="448"/>
      <c r="F15" s="448"/>
      <c r="G15" s="448"/>
      <c r="H15" s="104"/>
      <c r="I15" s="104"/>
    </row>
    <row r="16" spans="1:11" ht="15.9" customHeight="1" x14ac:dyDescent="0.25">
      <c r="A16" s="204">
        <v>2</v>
      </c>
      <c r="B16" s="430" t="s">
        <v>59</v>
      </c>
      <c r="C16" s="431"/>
      <c r="D16" s="431"/>
      <c r="E16" s="246"/>
      <c r="F16" s="246"/>
      <c r="G16" s="262">
        <f>F16-E16</f>
        <v>0</v>
      </c>
      <c r="H16" s="247"/>
      <c r="I16" s="248"/>
      <c r="K16" s="284" t="s">
        <v>234</v>
      </c>
    </row>
    <row r="17" spans="1:11" ht="15.9" customHeight="1" x14ac:dyDescent="0.25">
      <c r="A17" s="204">
        <v>3</v>
      </c>
      <c r="B17" s="430" t="s">
        <v>1</v>
      </c>
      <c r="C17" s="431"/>
      <c r="D17" s="431"/>
      <c r="E17" s="246"/>
      <c r="F17" s="246"/>
      <c r="G17" s="262">
        <f t="shared" ref="G17:G38" si="0">F17-E17</f>
        <v>0</v>
      </c>
      <c r="H17" s="247"/>
      <c r="I17" s="248"/>
      <c r="K17" s="285" t="s">
        <v>235</v>
      </c>
    </row>
    <row r="18" spans="1:11" ht="15.9" customHeight="1" x14ac:dyDescent="0.25">
      <c r="A18" s="204">
        <v>4</v>
      </c>
      <c r="B18" s="430" t="s">
        <v>2</v>
      </c>
      <c r="C18" s="431"/>
      <c r="D18" s="431"/>
      <c r="E18" s="246"/>
      <c r="F18" s="246"/>
      <c r="G18" s="262">
        <f t="shared" si="0"/>
        <v>0</v>
      </c>
      <c r="H18" s="247"/>
      <c r="I18" s="248"/>
    </row>
    <row r="19" spans="1:11" ht="15.9" customHeight="1" x14ac:dyDescent="0.25">
      <c r="A19" s="204">
        <v>5</v>
      </c>
      <c r="B19" s="430" t="s">
        <v>131</v>
      </c>
      <c r="C19" s="431"/>
      <c r="D19" s="431"/>
      <c r="E19" s="246"/>
      <c r="F19" s="246"/>
      <c r="G19" s="262">
        <f t="shared" si="0"/>
        <v>0</v>
      </c>
      <c r="H19" s="247"/>
      <c r="I19" s="248"/>
    </row>
    <row r="20" spans="1:11" ht="15.9" customHeight="1" x14ac:dyDescent="0.25">
      <c r="A20" s="204">
        <v>6</v>
      </c>
      <c r="B20" s="430" t="s">
        <v>132</v>
      </c>
      <c r="C20" s="431"/>
      <c r="D20" s="431"/>
      <c r="E20" s="246"/>
      <c r="F20" s="246"/>
      <c r="G20" s="262">
        <f t="shared" si="0"/>
        <v>0</v>
      </c>
      <c r="H20" s="247"/>
      <c r="I20" s="248"/>
    </row>
    <row r="21" spans="1:11" ht="15.9" customHeight="1" x14ac:dyDescent="0.25">
      <c r="A21" s="204">
        <v>7</v>
      </c>
      <c r="B21" s="430" t="s">
        <v>133</v>
      </c>
      <c r="C21" s="431"/>
      <c r="D21" s="431"/>
      <c r="E21" s="246"/>
      <c r="F21" s="246"/>
      <c r="G21" s="262">
        <f t="shared" si="0"/>
        <v>0</v>
      </c>
      <c r="H21" s="247"/>
      <c r="I21" s="248"/>
    </row>
    <row r="22" spans="1:11" ht="15.9" customHeight="1" x14ac:dyDescent="0.25">
      <c r="A22" s="204">
        <v>8</v>
      </c>
      <c r="B22" s="430" t="s">
        <v>134</v>
      </c>
      <c r="C22" s="431"/>
      <c r="D22" s="431"/>
      <c r="E22" s="246"/>
      <c r="F22" s="246"/>
      <c r="G22" s="262">
        <f t="shared" si="0"/>
        <v>0</v>
      </c>
      <c r="H22" s="247"/>
      <c r="I22" s="248"/>
    </row>
    <row r="23" spans="1:11" ht="15.9" customHeight="1" x14ac:dyDescent="0.25">
      <c r="A23" s="204">
        <v>9</v>
      </c>
      <c r="B23" s="430" t="s">
        <v>135</v>
      </c>
      <c r="C23" s="431"/>
      <c r="D23" s="431"/>
      <c r="E23" s="246"/>
      <c r="F23" s="246"/>
      <c r="G23" s="262">
        <f t="shared" si="0"/>
        <v>0</v>
      </c>
      <c r="H23" s="247"/>
      <c r="I23" s="248"/>
    </row>
    <row r="24" spans="1:11" ht="15.9" customHeight="1" x14ac:dyDescent="0.25">
      <c r="A24" s="204">
        <v>10</v>
      </c>
      <c r="B24" s="430" t="s">
        <v>136</v>
      </c>
      <c r="C24" s="431"/>
      <c r="D24" s="431"/>
      <c r="E24" s="246"/>
      <c r="F24" s="246"/>
      <c r="G24" s="262">
        <f t="shared" si="0"/>
        <v>0</v>
      </c>
      <c r="H24" s="247"/>
      <c r="I24" s="248"/>
    </row>
    <row r="25" spans="1:11" ht="15.9" customHeight="1" x14ac:dyDescent="0.25">
      <c r="A25" s="204">
        <v>11</v>
      </c>
      <c r="B25" s="430" t="s">
        <v>137</v>
      </c>
      <c r="C25" s="431"/>
      <c r="D25" s="431"/>
      <c r="E25" s="246"/>
      <c r="F25" s="246"/>
      <c r="G25" s="262">
        <f t="shared" si="0"/>
        <v>0</v>
      </c>
      <c r="H25" s="247"/>
      <c r="I25" s="248"/>
    </row>
    <row r="26" spans="1:11" ht="15.9" customHeight="1" x14ac:dyDescent="0.25">
      <c r="A26" s="204">
        <v>12</v>
      </c>
      <c r="B26" s="430" t="s">
        <v>138</v>
      </c>
      <c r="C26" s="431"/>
      <c r="D26" s="431"/>
      <c r="E26" s="246"/>
      <c r="F26" s="246"/>
      <c r="G26" s="262">
        <f t="shared" si="0"/>
        <v>0</v>
      </c>
      <c r="H26" s="247"/>
      <c r="I26" s="248"/>
    </row>
    <row r="27" spans="1:11" ht="15.9" customHeight="1" x14ac:dyDescent="0.25">
      <c r="A27" s="204">
        <v>13</v>
      </c>
      <c r="B27" s="430" t="s">
        <v>139</v>
      </c>
      <c r="C27" s="431"/>
      <c r="D27" s="431"/>
      <c r="E27" s="246"/>
      <c r="F27" s="246"/>
      <c r="G27" s="262">
        <f t="shared" si="0"/>
        <v>0</v>
      </c>
      <c r="H27" s="247"/>
      <c r="I27" s="248"/>
    </row>
    <row r="28" spans="1:11" ht="15.9" customHeight="1" x14ac:dyDescent="0.25">
      <c r="A28" s="204">
        <v>14</v>
      </c>
      <c r="B28" s="430" t="s">
        <v>140</v>
      </c>
      <c r="C28" s="431"/>
      <c r="D28" s="431"/>
      <c r="E28" s="246"/>
      <c r="F28" s="246"/>
      <c r="G28" s="262">
        <f t="shared" si="0"/>
        <v>0</v>
      </c>
      <c r="H28" s="247"/>
      <c r="I28" s="248"/>
    </row>
    <row r="29" spans="1:11" ht="15.9" customHeight="1" x14ac:dyDescent="0.25">
      <c r="A29" s="204">
        <v>21</v>
      </c>
      <c r="B29" s="430" t="s">
        <v>141</v>
      </c>
      <c r="C29" s="431"/>
      <c r="D29" s="431"/>
      <c r="E29" s="246"/>
      <c r="F29" s="246"/>
      <c r="G29" s="262">
        <f t="shared" si="0"/>
        <v>0</v>
      </c>
      <c r="H29" s="247"/>
      <c r="I29" s="248"/>
    </row>
    <row r="30" spans="1:11" ht="15.9" customHeight="1" x14ac:dyDescent="0.25">
      <c r="A30" s="204">
        <v>22</v>
      </c>
      <c r="B30" s="430" t="s">
        <v>4</v>
      </c>
      <c r="C30" s="431"/>
      <c r="D30" s="431"/>
      <c r="E30" s="246"/>
      <c r="F30" s="246"/>
      <c r="G30" s="262">
        <f t="shared" si="0"/>
        <v>0</v>
      </c>
      <c r="H30" s="247"/>
      <c r="I30" s="248"/>
    </row>
    <row r="31" spans="1:11" ht="15.9" customHeight="1" x14ac:dyDescent="0.25">
      <c r="A31" s="204">
        <v>23</v>
      </c>
      <c r="B31" s="430" t="s">
        <v>142</v>
      </c>
      <c r="C31" s="431"/>
      <c r="D31" s="431"/>
      <c r="E31" s="246"/>
      <c r="F31" s="246"/>
      <c r="G31" s="262">
        <f t="shared" si="0"/>
        <v>0</v>
      </c>
      <c r="H31" s="247"/>
      <c r="I31" s="248"/>
    </row>
    <row r="32" spans="1:11" ht="15.9" customHeight="1" x14ac:dyDescent="0.25">
      <c r="A32" s="204">
        <v>25</v>
      </c>
      <c r="B32" s="430" t="s">
        <v>143</v>
      </c>
      <c r="C32" s="431"/>
      <c r="D32" s="431"/>
      <c r="E32" s="246"/>
      <c r="F32" s="246"/>
      <c r="G32" s="262">
        <f t="shared" si="0"/>
        <v>0</v>
      </c>
      <c r="H32" s="247"/>
      <c r="I32" s="248"/>
    </row>
    <row r="33" spans="1:9" ht="15.9" customHeight="1" x14ac:dyDescent="0.25">
      <c r="A33" s="204">
        <v>26</v>
      </c>
      <c r="B33" s="430" t="s">
        <v>144</v>
      </c>
      <c r="C33" s="431"/>
      <c r="D33" s="431"/>
      <c r="E33" s="246"/>
      <c r="F33" s="246"/>
      <c r="G33" s="262">
        <f t="shared" si="0"/>
        <v>0</v>
      </c>
      <c r="H33" s="247"/>
      <c r="I33" s="248"/>
    </row>
    <row r="34" spans="1:9" ht="15.9" customHeight="1" x14ac:dyDescent="0.25">
      <c r="A34" s="204">
        <v>27</v>
      </c>
      <c r="B34" s="430" t="s">
        <v>145</v>
      </c>
      <c r="C34" s="431"/>
      <c r="D34" s="431"/>
      <c r="E34" s="246"/>
      <c r="F34" s="246"/>
      <c r="G34" s="262">
        <f t="shared" si="0"/>
        <v>0</v>
      </c>
      <c r="H34" s="247"/>
      <c r="I34" s="248"/>
    </row>
    <row r="35" spans="1:9" ht="15.9" customHeight="1" x14ac:dyDescent="0.25">
      <c r="A35" s="204">
        <v>28</v>
      </c>
      <c r="B35" s="430" t="s">
        <v>146</v>
      </c>
      <c r="C35" s="431"/>
      <c r="D35" s="431"/>
      <c r="E35" s="246"/>
      <c r="F35" s="246"/>
      <c r="G35" s="262">
        <f t="shared" si="0"/>
        <v>0</v>
      </c>
      <c r="H35" s="247"/>
      <c r="I35" s="248"/>
    </row>
    <row r="36" spans="1:9" ht="15.9" customHeight="1" x14ac:dyDescent="0.25">
      <c r="A36" s="204">
        <v>31</v>
      </c>
      <c r="B36" s="430" t="s">
        <v>147</v>
      </c>
      <c r="C36" s="431"/>
      <c r="D36" s="431"/>
      <c r="E36" s="246"/>
      <c r="F36" s="246"/>
      <c r="G36" s="262">
        <f t="shared" si="0"/>
        <v>0</v>
      </c>
      <c r="H36" s="247"/>
      <c r="I36" s="248"/>
    </row>
    <row r="37" spans="1:9" ht="15.9" customHeight="1" x14ac:dyDescent="0.25">
      <c r="A37" s="204">
        <v>32</v>
      </c>
      <c r="B37" s="430" t="s">
        <v>148</v>
      </c>
      <c r="C37" s="431"/>
      <c r="D37" s="431"/>
      <c r="E37" s="246"/>
      <c r="F37" s="246"/>
      <c r="G37" s="262">
        <f t="shared" si="0"/>
        <v>0</v>
      </c>
      <c r="H37" s="247"/>
      <c r="I37" s="248"/>
    </row>
    <row r="38" spans="1:9" ht="15.9" customHeight="1" x14ac:dyDescent="0.25">
      <c r="A38" s="204">
        <v>33</v>
      </c>
      <c r="B38" s="430" t="s">
        <v>149</v>
      </c>
      <c r="C38" s="431"/>
      <c r="D38" s="431"/>
      <c r="E38" s="246"/>
      <c r="F38" s="246"/>
      <c r="G38" s="262">
        <f t="shared" si="0"/>
        <v>0</v>
      </c>
      <c r="H38" s="247"/>
      <c r="I38" s="248"/>
    </row>
    <row r="39" spans="1:9" ht="15.9" customHeight="1" x14ac:dyDescent="0.25">
      <c r="A39" s="204">
        <v>48</v>
      </c>
      <c r="B39" s="430" t="s">
        <v>150</v>
      </c>
      <c r="C39" s="431"/>
      <c r="D39" s="431"/>
      <c r="E39" s="246"/>
      <c r="F39" s="246"/>
      <c r="G39" s="262">
        <f>F39-E39</f>
        <v>0</v>
      </c>
      <c r="H39" s="247"/>
      <c r="I39" s="248"/>
    </row>
    <row r="40" spans="1:9" ht="15.9" customHeight="1" x14ac:dyDescent="0.25">
      <c r="A40" s="205"/>
      <c r="B40" s="430"/>
      <c r="C40" s="431"/>
      <c r="D40" s="431"/>
      <c r="E40" s="246"/>
      <c r="F40" s="246"/>
      <c r="G40" s="262">
        <f>F40-E40</f>
        <v>0</v>
      </c>
      <c r="H40" s="247"/>
      <c r="I40" s="248"/>
    </row>
    <row r="41" spans="1:9" ht="15.9" customHeight="1" x14ac:dyDescent="0.25">
      <c r="A41" s="206"/>
      <c r="B41" s="434"/>
      <c r="C41" s="435"/>
      <c r="D41" s="435"/>
      <c r="E41" s="246"/>
      <c r="F41" s="246"/>
      <c r="G41" s="263">
        <f>F41-E41</f>
        <v>0</v>
      </c>
      <c r="H41" s="247"/>
      <c r="I41" s="248"/>
    </row>
    <row r="42" spans="1:9" ht="15.9" customHeight="1" x14ac:dyDescent="0.25">
      <c r="A42" s="137"/>
      <c r="B42" s="143" t="s">
        <v>192</v>
      </c>
      <c r="C42" s="116"/>
      <c r="D42" s="116"/>
      <c r="E42" s="264">
        <f>'Ex I - Allowances'!H36</f>
        <v>0</v>
      </c>
      <c r="F42" s="116"/>
      <c r="G42" s="116"/>
      <c r="H42" s="266">
        <f>'Ex I - Allowances'!K36</f>
        <v>0</v>
      </c>
      <c r="I42" s="267">
        <f>'Ex I - Allowances'!N36</f>
        <v>0</v>
      </c>
    </row>
    <row r="43" spans="1:9" ht="8.25" customHeight="1" x14ac:dyDescent="0.25">
      <c r="A43" s="105"/>
      <c r="B43" s="144"/>
      <c r="C43" s="145"/>
      <c r="D43" s="145"/>
      <c r="E43" s="151"/>
      <c r="F43" s="106"/>
      <c r="G43" s="106"/>
      <c r="H43" s="151"/>
      <c r="I43" s="152"/>
    </row>
    <row r="44" spans="1:9" ht="14.25" customHeight="1" x14ac:dyDescent="0.25">
      <c r="A44" s="111"/>
      <c r="B44" s="146" t="s">
        <v>193</v>
      </c>
      <c r="C44" s="145"/>
      <c r="D44" s="145"/>
      <c r="E44" s="265">
        <f ca="1">SUMIF('Ex K - Alternates'!O11:P39,"A",'Ex K - Alternates'!G11:G39)</f>
        <v>0</v>
      </c>
      <c r="F44" s="69"/>
      <c r="G44" s="69"/>
      <c r="H44" s="269">
        <f ca="1">SUMIF('Ex K - Alternates'!O11:P39,"A",'Ex K - Alternates'!H11:H39)</f>
        <v>0</v>
      </c>
      <c r="I44" s="268">
        <f ca="1">SUMIF('Ex K - Alternates'!O11:P39,"A",'Ex K - Alternates'!I11:I39)</f>
        <v>0</v>
      </c>
    </row>
    <row r="45" spans="1:9" ht="8.25" customHeight="1" x14ac:dyDescent="0.25">
      <c r="A45" s="147"/>
      <c r="B45" s="148"/>
      <c r="C45" s="149"/>
      <c r="D45" s="149"/>
      <c r="E45" s="153"/>
      <c r="F45" s="150"/>
      <c r="G45" s="150"/>
      <c r="H45" s="153"/>
      <c r="I45" s="154"/>
    </row>
    <row r="46" spans="1:9" x14ac:dyDescent="0.25">
      <c r="A46" s="451" t="s">
        <v>153</v>
      </c>
      <c r="B46" s="452"/>
      <c r="C46" s="452"/>
      <c r="D46" s="453"/>
      <c r="E46" s="249">
        <f ca="1">SUM(E16:E41,E42,E44)</f>
        <v>0</v>
      </c>
      <c r="F46" s="250">
        <f>SUM(F16:F41)</f>
        <v>0</v>
      </c>
      <c r="G46" s="249">
        <f>SUM(G16:G41)</f>
        <v>0</v>
      </c>
      <c r="H46" s="251">
        <f ca="1">SUM(H16:H44)</f>
        <v>0</v>
      </c>
      <c r="I46" s="251">
        <f ca="1">SUM(I16:I44)</f>
        <v>0</v>
      </c>
    </row>
    <row r="47" spans="1:9" x14ac:dyDescent="0.25">
      <c r="A47" s="107"/>
      <c r="B47" s="108"/>
      <c r="C47" s="108"/>
      <c r="D47" s="108"/>
      <c r="E47" s="108"/>
      <c r="F47" s="108"/>
      <c r="G47" s="108"/>
      <c r="H47" s="108"/>
      <c r="I47" s="109"/>
    </row>
    <row r="48" spans="1:9" x14ac:dyDescent="0.25">
      <c r="A48" s="449"/>
      <c r="B48" s="450"/>
      <c r="C48" s="450"/>
      <c r="D48" s="450"/>
      <c r="E48" s="450"/>
      <c r="F48" s="450"/>
      <c r="G48" s="450"/>
      <c r="H48" s="108"/>
      <c r="I48" s="110"/>
    </row>
    <row r="49" spans="1:13" x14ac:dyDescent="0.25">
      <c r="A49" s="111"/>
      <c r="B49" s="432" t="s">
        <v>151</v>
      </c>
      <c r="C49" s="432"/>
      <c r="D49" s="432"/>
      <c r="E49" s="432"/>
      <c r="F49" s="432"/>
      <c r="G49" s="432"/>
      <c r="H49" s="447" t="s">
        <v>5</v>
      </c>
      <c r="I49" s="454"/>
    </row>
    <row r="50" spans="1:13" x14ac:dyDescent="0.25">
      <c r="A50" s="111"/>
      <c r="B50" s="259">
        <f ca="1">IF(SUM(H46:I46)=0,0,H50/SUM(H46:I46))</f>
        <v>0</v>
      </c>
      <c r="C50" s="68" t="s">
        <v>61</v>
      </c>
      <c r="D50" s="68"/>
      <c r="E50" s="68"/>
      <c r="F50" s="68"/>
      <c r="G50" s="155" t="s">
        <v>222</v>
      </c>
      <c r="H50" s="427">
        <f>'Ex M - General Cond'!E32</f>
        <v>0</v>
      </c>
      <c r="I50" s="427"/>
      <c r="L50" s="112"/>
    </row>
    <row r="51" spans="1:13" x14ac:dyDescent="0.25">
      <c r="A51" s="111"/>
      <c r="B51" s="432" t="s">
        <v>42</v>
      </c>
      <c r="C51" s="432"/>
      <c r="D51" s="432"/>
      <c r="E51" s="432"/>
      <c r="F51" s="432"/>
      <c r="G51" s="433"/>
      <c r="H51" s="428">
        <f>+'Ex F - Staffing Plan Const.'!AS46</f>
        <v>0</v>
      </c>
      <c r="I51" s="429"/>
    </row>
    <row r="52" spans="1:13" x14ac:dyDescent="0.25">
      <c r="A52" s="113"/>
      <c r="B52" s="436"/>
      <c r="C52" s="436"/>
      <c r="D52" s="436"/>
      <c r="E52" s="436"/>
      <c r="F52" s="436"/>
      <c r="G52" s="436"/>
      <c r="H52" s="421"/>
      <c r="I52" s="422"/>
    </row>
    <row r="53" spans="1:13" x14ac:dyDescent="0.25">
      <c r="A53" s="458" t="s">
        <v>62</v>
      </c>
      <c r="B53" s="459"/>
      <c r="C53" s="459"/>
      <c r="D53" s="459"/>
      <c r="E53" s="459"/>
      <c r="F53" s="459"/>
      <c r="G53" s="460"/>
      <c r="H53" s="425">
        <f ca="1">H46+I46+H50+H51</f>
        <v>0</v>
      </c>
      <c r="I53" s="426"/>
    </row>
    <row r="54" spans="1:13" ht="14.1" customHeight="1" x14ac:dyDescent="0.25">
      <c r="A54" s="103"/>
      <c r="B54" s="114"/>
      <c r="C54" s="114"/>
      <c r="D54" s="114"/>
      <c r="E54" s="114"/>
      <c r="F54" s="114"/>
      <c r="G54" s="114"/>
      <c r="H54" s="421"/>
      <c r="I54" s="422"/>
    </row>
    <row r="55" spans="1:13" x14ac:dyDescent="0.25">
      <c r="A55" s="111"/>
      <c r="B55" s="207">
        <v>0.02</v>
      </c>
      <c r="C55" s="67" t="s">
        <v>61</v>
      </c>
      <c r="D55" s="432" t="s">
        <v>9</v>
      </c>
      <c r="E55" s="432"/>
      <c r="F55" s="432"/>
      <c r="G55" s="433"/>
      <c r="H55" s="423">
        <f ca="1">H53*B55</f>
        <v>0</v>
      </c>
      <c r="I55" s="424"/>
    </row>
    <row r="56" spans="1:13" x14ac:dyDescent="0.25">
      <c r="A56" s="111"/>
      <c r="B56" s="207">
        <v>0</v>
      </c>
      <c r="C56" s="67" t="s">
        <v>61</v>
      </c>
      <c r="D56" s="138"/>
      <c r="E56" s="138"/>
      <c r="F56" s="138"/>
      <c r="G56" s="139" t="s">
        <v>130</v>
      </c>
      <c r="H56" s="423">
        <f ca="1">(B56*SUM(H53,H55))</f>
        <v>0</v>
      </c>
      <c r="I56" s="424"/>
    </row>
    <row r="57" spans="1:13" x14ac:dyDescent="0.25">
      <c r="A57" s="111"/>
      <c r="B57" s="207">
        <v>0.02</v>
      </c>
      <c r="C57" s="67" t="s">
        <v>61</v>
      </c>
      <c r="D57" s="432" t="s">
        <v>120</v>
      </c>
      <c r="E57" s="432"/>
      <c r="F57" s="432"/>
      <c r="G57" s="433"/>
      <c r="H57" s="423">
        <f ca="1">((H53+H55+H56)*B57)</f>
        <v>0</v>
      </c>
      <c r="I57" s="424"/>
    </row>
    <row r="58" spans="1:13" ht="14.1" customHeight="1" x14ac:dyDescent="0.25">
      <c r="A58" s="111"/>
      <c r="B58" s="85"/>
      <c r="C58" s="85"/>
      <c r="D58" s="85"/>
      <c r="E58" s="85"/>
      <c r="F58" s="85"/>
      <c r="G58" s="85"/>
      <c r="H58" s="421"/>
      <c r="I58" s="422"/>
    </row>
    <row r="59" spans="1:13" x14ac:dyDescent="0.25">
      <c r="A59" s="455" t="s">
        <v>60</v>
      </c>
      <c r="B59" s="456"/>
      <c r="C59" s="456"/>
      <c r="D59" s="456"/>
      <c r="E59" s="456"/>
      <c r="F59" s="456"/>
      <c r="G59" s="457"/>
      <c r="H59" s="441">
        <f ca="1">H53+H55+H56+H57</f>
        <v>0</v>
      </c>
      <c r="I59" s="442"/>
      <c r="L59" s="112"/>
      <c r="M59" s="115"/>
    </row>
    <row r="60" spans="1:13" x14ac:dyDescent="0.25">
      <c r="A60" s="116"/>
      <c r="B60" s="116"/>
      <c r="C60" s="116"/>
      <c r="D60" s="116"/>
      <c r="E60" s="116"/>
      <c r="F60" s="116"/>
      <c r="G60" s="116"/>
      <c r="H60" s="69"/>
      <c r="I60" s="69"/>
    </row>
  </sheetData>
  <sheetProtection algorithmName="SHA-512" hashValue="CN5Hw1C2xUYZZIrWtm5XOfygqvCfFlE0jUSMjJrAGqtBK1xLCBZDGYLk8SzeqMhEdWy1o9HfpWEPvBqxs+q5tg==" saltValue="2c80WkDAJfb33cc5OBvPCw==" spinCount="100000" sheet="1" formatColumns="0"/>
  <mergeCells count="63">
    <mergeCell ref="E1:I1"/>
    <mergeCell ref="H59:I59"/>
    <mergeCell ref="A11:G12"/>
    <mergeCell ref="B15:G15"/>
    <mergeCell ref="A48:G48"/>
    <mergeCell ref="A46:D46"/>
    <mergeCell ref="E13:E14"/>
    <mergeCell ref="H49:I49"/>
    <mergeCell ref="B29:D29"/>
    <mergeCell ref="B30:D30"/>
    <mergeCell ref="B39:D39"/>
    <mergeCell ref="B38:D38"/>
    <mergeCell ref="A59:G59"/>
    <mergeCell ref="A53:G53"/>
    <mergeCell ref="D57:G57"/>
    <mergeCell ref="D55:G55"/>
    <mergeCell ref="B49:G49"/>
    <mergeCell ref="B52:G52"/>
    <mergeCell ref="B19:D19"/>
    <mergeCell ref="B13:D14"/>
    <mergeCell ref="B21:D21"/>
    <mergeCell ref="B22:D22"/>
    <mergeCell ref="B16:D16"/>
    <mergeCell ref="B17:D17"/>
    <mergeCell ref="B18:D18"/>
    <mergeCell ref="B20:D20"/>
    <mergeCell ref="B27:D27"/>
    <mergeCell ref="B25:D25"/>
    <mergeCell ref="B32:D32"/>
    <mergeCell ref="B31:D31"/>
    <mergeCell ref="H50:I50"/>
    <mergeCell ref="H51:I51"/>
    <mergeCell ref="H52:I52"/>
    <mergeCell ref="H56:I56"/>
    <mergeCell ref="B23:D23"/>
    <mergeCell ref="B51:G51"/>
    <mergeCell ref="B40:D40"/>
    <mergeCell ref="B41:D41"/>
    <mergeCell ref="B37:D37"/>
    <mergeCell ref="B24:D24"/>
    <mergeCell ref="B33:D33"/>
    <mergeCell ref="B34:D34"/>
    <mergeCell ref="B35:D35"/>
    <mergeCell ref="B36:D36"/>
    <mergeCell ref="B28:D28"/>
    <mergeCell ref="B26:D26"/>
    <mergeCell ref="H58:I58"/>
    <mergeCell ref="H57:I57"/>
    <mergeCell ref="H55:I55"/>
    <mergeCell ref="H54:I54"/>
    <mergeCell ref="H53:I53"/>
    <mergeCell ref="F2:I2"/>
    <mergeCell ref="A4:I4"/>
    <mergeCell ref="A5:I5"/>
    <mergeCell ref="A6:I6"/>
    <mergeCell ref="A13:A14"/>
    <mergeCell ref="H11:I12"/>
    <mergeCell ref="A8:I9"/>
    <mergeCell ref="I13:I14"/>
    <mergeCell ref="H13:H14"/>
    <mergeCell ref="F13:F14"/>
    <mergeCell ref="G13:G14"/>
    <mergeCell ref="A3:I3"/>
  </mergeCells>
  <dataValidations count="4">
    <dataValidation type="custom" allowBlank="1" showInputMessage="1" showErrorMessage="1" errorTitle="Allowance Breakout Does Not Matc" error="Ensure the Allowance tab is complete and the sum of sub and sef-perform allowances match" sqref="H42">
      <formula1>H42+I42=E42</formula1>
    </dataValidation>
    <dataValidation type="custom" showInputMessage="1" showErrorMessage="1" errorTitle="Maximum Value Exceeded" error="The Sub-Contracted Value plus the Self-Performed Value cannot exceed the Estimate or the Bid (if applicable)." sqref="I16:I41">
      <formula1>IF(ISBLANK(F16),H16+I16&lt;=E16,H16+I16&lt;=F16)</formula1>
    </dataValidation>
    <dataValidation type="custom" showInputMessage="1" showErrorMessage="1" errorTitle="Maximum Value Exceeded" error="The Sub-Contracted Value plus the Self-Performed Value cannot exceed the Estimate or the Bid (if applicable)." sqref="H16:H41">
      <formula1>IF(ISBLANK(F16),H16+I16&lt;=E16,H16+I16&lt;=F16)</formula1>
    </dataValidation>
    <dataValidation type="custom" allowBlank="1" showInputMessage="1" showErrorMessage="1" errorTitle="Allowance Breakout Does Not Matc" error="Ensure the Allowance tab is complete and the sum of sub and sef-perform allowances match" sqref="I42">
      <formula1>I42+J43=F42</formula1>
    </dataValidation>
  </dataValidations>
  <pageMargins left="0.25" right="0.25" top="0.75" bottom="0.75" header="0.3" footer="0.3"/>
  <pageSetup scale="73" orientation="portrait" r:id="rId1"/>
  <headerFooter>
    <oddFooter>&amp;C&amp;F v072016</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workbookViewId="0">
      <selection activeCell="C6" sqref="C6"/>
    </sheetView>
  </sheetViews>
  <sheetFormatPr defaultRowHeight="14.4" x14ac:dyDescent="0.3"/>
  <cols>
    <col min="1" max="1" width="24.88671875" bestFit="1" customWidth="1"/>
    <col min="3" max="3" width="16.88671875" bestFit="1" customWidth="1"/>
    <col min="6" max="6" width="16.88671875" bestFit="1" customWidth="1"/>
    <col min="9" max="9" width="16.88671875" bestFit="1" customWidth="1"/>
    <col min="12" max="12" width="16.88671875" bestFit="1" customWidth="1"/>
    <col min="15" max="15" width="16.88671875" bestFit="1" customWidth="1"/>
    <col min="16" max="16" width="9.5546875" bestFit="1" customWidth="1"/>
    <col min="18" max="18" width="16.88671875" bestFit="1" customWidth="1"/>
    <col min="19" max="19" width="9.5546875" bestFit="1" customWidth="1"/>
    <col min="21" max="21" width="16.88671875" bestFit="1" customWidth="1"/>
    <col min="22" max="22" width="9.5546875" bestFit="1" customWidth="1"/>
    <col min="24" max="24" width="16.88671875" bestFit="1" customWidth="1"/>
    <col min="25" max="25" width="9.5546875" bestFit="1" customWidth="1"/>
    <col min="27" max="27" width="16.88671875" bestFit="1" customWidth="1"/>
    <col min="28" max="28" width="9.5546875" bestFit="1" customWidth="1"/>
    <col min="30" max="30" width="16.88671875" bestFit="1" customWidth="1"/>
    <col min="31" max="31" width="12.88671875" bestFit="1" customWidth="1"/>
    <col min="32" max="32" width="14.33203125" bestFit="1" customWidth="1"/>
    <col min="33" max="33" width="14.88671875" bestFit="1" customWidth="1"/>
    <col min="34" max="34" width="10.109375" bestFit="1" customWidth="1"/>
  </cols>
  <sheetData>
    <row r="1" spans="1:34" x14ac:dyDescent="0.3">
      <c r="A1" s="86" t="s">
        <v>98</v>
      </c>
      <c r="B1" s="33"/>
      <c r="C1" s="87">
        <f ca="1">SUM('Ex C - Proj Estimate'!H46:I46)</f>
        <v>0</v>
      </c>
      <c r="D1" s="33"/>
      <c r="E1" s="33"/>
      <c r="F1" s="87">
        <f ca="1">C1</f>
        <v>0</v>
      </c>
      <c r="G1" s="33"/>
      <c r="H1" s="33"/>
      <c r="I1" s="87">
        <f ca="1">C1</f>
        <v>0</v>
      </c>
      <c r="J1" s="33"/>
      <c r="K1" s="33"/>
      <c r="L1" s="87">
        <f ca="1">C1</f>
        <v>0</v>
      </c>
      <c r="M1" s="33"/>
      <c r="N1" s="33"/>
      <c r="O1" s="87">
        <f ca="1">C1</f>
        <v>0</v>
      </c>
      <c r="P1" s="33"/>
      <c r="Q1" s="33"/>
      <c r="R1" s="87">
        <f ca="1">C1</f>
        <v>0</v>
      </c>
      <c r="S1" s="33"/>
      <c r="T1" s="33"/>
      <c r="U1" s="87">
        <f ca="1">C1</f>
        <v>0</v>
      </c>
      <c r="V1" s="33"/>
      <c r="W1" s="33"/>
      <c r="X1" s="87">
        <f ca="1">C1</f>
        <v>0</v>
      </c>
      <c r="Y1" s="33"/>
      <c r="Z1" s="33"/>
      <c r="AA1" s="87">
        <f ca="1">C1</f>
        <v>0</v>
      </c>
      <c r="AB1" s="33"/>
      <c r="AC1" s="33"/>
      <c r="AD1" s="87">
        <f ca="1">C1</f>
        <v>0</v>
      </c>
      <c r="AE1" s="33"/>
    </row>
    <row r="2" spans="1:34" s="96" customFormat="1" x14ac:dyDescent="0.3">
      <c r="A2" s="95" t="s">
        <v>99</v>
      </c>
      <c r="B2" s="87"/>
      <c r="C2" s="87">
        <v>0</v>
      </c>
      <c r="D2" s="87"/>
      <c r="E2" s="87"/>
      <c r="F2" s="87">
        <v>0</v>
      </c>
      <c r="G2" s="87"/>
      <c r="H2" s="87"/>
      <c r="I2" s="87">
        <v>0</v>
      </c>
      <c r="J2" s="87"/>
      <c r="K2" s="87"/>
      <c r="L2" s="87">
        <v>0</v>
      </c>
      <c r="M2" s="87"/>
      <c r="N2" s="87"/>
      <c r="O2" s="87">
        <v>0</v>
      </c>
      <c r="P2" s="87"/>
      <c r="Q2" s="87"/>
      <c r="R2" s="87">
        <v>0</v>
      </c>
      <c r="S2" s="87"/>
      <c r="T2" s="87"/>
      <c r="U2" s="87">
        <v>0</v>
      </c>
      <c r="V2" s="87"/>
      <c r="W2" s="87"/>
      <c r="X2" s="87">
        <v>0</v>
      </c>
      <c r="Y2" s="87"/>
      <c r="Z2" s="87"/>
      <c r="AA2" s="87">
        <v>0</v>
      </c>
      <c r="AB2" s="87"/>
      <c r="AC2" s="87"/>
      <c r="AD2" s="87">
        <v>0</v>
      </c>
      <c r="AE2" s="87"/>
    </row>
    <row r="3" spans="1:34" x14ac:dyDescent="0.3">
      <c r="A3" s="88" t="s">
        <v>92</v>
      </c>
      <c r="B3" s="89" t="e">
        <f>'Ex C - Proj Estimate'!#REF!</f>
        <v>#REF!</v>
      </c>
      <c r="C3" s="87"/>
      <c r="D3" s="33"/>
      <c r="E3" s="89" t="e">
        <f>B3</f>
        <v>#REF!</v>
      </c>
      <c r="F3" s="87" t="e">
        <f ca="1">TRUNC(E3*(C1+C11),2)</f>
        <v>#REF!</v>
      </c>
      <c r="G3" s="33"/>
      <c r="H3" s="89" t="e">
        <f>E3</f>
        <v>#REF!</v>
      </c>
      <c r="I3" s="87" t="e">
        <f ca="1">TRUNC(H3*(F1+F11),2)</f>
        <v>#REF!</v>
      </c>
      <c r="J3" s="33"/>
      <c r="K3" s="89" t="e">
        <f>H3</f>
        <v>#REF!</v>
      </c>
      <c r="L3" s="87" t="e">
        <f ca="1">TRUNC(K3*(I1+I11),2)</f>
        <v>#REF!</v>
      </c>
      <c r="M3" s="33"/>
      <c r="N3" s="89" t="e">
        <f>K3</f>
        <v>#REF!</v>
      </c>
      <c r="O3" s="87" t="e">
        <f ca="1">TRUNC(N3*(L1+L11),2)</f>
        <v>#REF!</v>
      </c>
      <c r="P3" s="33"/>
      <c r="Q3" s="89" t="e">
        <f>N3</f>
        <v>#REF!</v>
      </c>
      <c r="R3" s="87" t="e">
        <f ca="1">TRUNC(Q3*(O1+O11),2)</f>
        <v>#REF!</v>
      </c>
      <c r="S3" s="33"/>
      <c r="T3" s="89" t="e">
        <f>Q3</f>
        <v>#REF!</v>
      </c>
      <c r="U3" s="87" t="e">
        <f ca="1">TRUNC(T3*(R1+R11),2)</f>
        <v>#REF!</v>
      </c>
      <c r="V3" s="33"/>
      <c r="W3" s="89" t="e">
        <f>T3</f>
        <v>#REF!</v>
      </c>
      <c r="X3" s="87" t="e">
        <f ca="1">TRUNC(W3*(U1+U11),2)</f>
        <v>#REF!</v>
      </c>
      <c r="Y3" s="33"/>
      <c r="Z3" s="89" t="e">
        <f>W3</f>
        <v>#REF!</v>
      </c>
      <c r="AA3" s="87" t="e">
        <f ca="1">TRUNC(Z3*(X1+X11),2)</f>
        <v>#REF!</v>
      </c>
      <c r="AB3" s="33"/>
      <c r="AC3" s="89" t="e">
        <f>Z3</f>
        <v>#REF!</v>
      </c>
      <c r="AD3" s="87" t="e">
        <f ca="1">TRUNC(AC3*(AA1+AA11),2)</f>
        <v>#REF!</v>
      </c>
      <c r="AE3" s="33"/>
    </row>
    <row r="4" spans="1:34" x14ac:dyDescent="0.3">
      <c r="A4" s="88" t="s">
        <v>93</v>
      </c>
      <c r="B4" s="89" t="e">
        <f>'Ex C - Proj Estimate'!#REF!</f>
        <v>#REF!</v>
      </c>
      <c r="C4" s="87"/>
      <c r="D4" s="33"/>
      <c r="E4" s="89" t="e">
        <f>B4</f>
        <v>#REF!</v>
      </c>
      <c r="F4" s="87" t="e">
        <f ca="1">TRUNC(E4*C15,2)</f>
        <v>#REF!</v>
      </c>
      <c r="G4" s="33"/>
      <c r="H4" s="89" t="e">
        <f>E4</f>
        <v>#REF!</v>
      </c>
      <c r="I4" s="87" t="e">
        <f ca="1">TRUNC(H4*F15,2)</f>
        <v>#REF!</v>
      </c>
      <c r="J4" s="33"/>
      <c r="K4" s="89" t="e">
        <f>H4</f>
        <v>#REF!</v>
      </c>
      <c r="L4" s="87" t="e">
        <f ca="1">TRUNC(K4*I15,2)</f>
        <v>#REF!</v>
      </c>
      <c r="M4" s="33"/>
      <c r="N4" s="89" t="e">
        <f>K4</f>
        <v>#REF!</v>
      </c>
      <c r="O4" s="87" t="e">
        <f ca="1">TRUNC(N4*L15,2)</f>
        <v>#REF!</v>
      </c>
      <c r="P4" s="33"/>
      <c r="Q4" s="89" t="e">
        <f>N4</f>
        <v>#REF!</v>
      </c>
      <c r="R4" s="87" t="e">
        <f ca="1">TRUNC(Q4*O15,2)</f>
        <v>#REF!</v>
      </c>
      <c r="S4" s="33"/>
      <c r="T4" s="89" t="e">
        <f>Q4</f>
        <v>#REF!</v>
      </c>
      <c r="U4" s="87" t="e">
        <f ca="1">T4*R15</f>
        <v>#REF!</v>
      </c>
      <c r="V4" s="33"/>
      <c r="W4" s="89" t="e">
        <f>T4</f>
        <v>#REF!</v>
      </c>
      <c r="X4" s="87" t="e">
        <f ca="1">TRUNC(W4*U15,2)</f>
        <v>#REF!</v>
      </c>
      <c r="Y4" s="33"/>
      <c r="Z4" s="89" t="e">
        <f>W4</f>
        <v>#REF!</v>
      </c>
      <c r="AA4" s="87" t="e">
        <f ca="1">TRUNC(Z4*X15,2)</f>
        <v>#REF!</v>
      </c>
      <c r="AB4" s="33"/>
      <c r="AC4" s="89" t="e">
        <f>Z4</f>
        <v>#REF!</v>
      </c>
      <c r="AD4" s="87" t="e">
        <f ca="1">TRUNC(AC4*AA15,2)</f>
        <v>#REF!</v>
      </c>
      <c r="AE4" s="33" t="s">
        <v>103</v>
      </c>
      <c r="AF4" t="s">
        <v>104</v>
      </c>
      <c r="AG4" t="s">
        <v>105</v>
      </c>
      <c r="AH4" t="s">
        <v>106</v>
      </c>
    </row>
    <row r="5" spans="1:34" x14ac:dyDescent="0.3">
      <c r="A5" s="88" t="s">
        <v>95</v>
      </c>
      <c r="B5" s="91" t="e">
        <f>'Ex C - Proj Estimate'!#REF!</f>
        <v>#REF!</v>
      </c>
      <c r="C5" s="87"/>
      <c r="D5" s="33"/>
      <c r="E5" s="91" t="e">
        <f>B5</f>
        <v>#REF!</v>
      </c>
      <c r="F5" s="87" t="e">
        <f ca="1">TRUNC(E5*C15,2)</f>
        <v>#REF!</v>
      </c>
      <c r="G5" s="33"/>
      <c r="H5" s="91" t="e">
        <f>E5</f>
        <v>#REF!</v>
      </c>
      <c r="I5" s="87" t="e">
        <f ca="1">TRUNC(H5*F15,2)</f>
        <v>#REF!</v>
      </c>
      <c r="J5" s="33"/>
      <c r="K5" s="91" t="e">
        <f>H5</f>
        <v>#REF!</v>
      </c>
      <c r="L5" s="87" t="e">
        <f ca="1">TRUNC(K5*I15,2)</f>
        <v>#REF!</v>
      </c>
      <c r="M5" s="33"/>
      <c r="N5" s="91" t="e">
        <f>K5</f>
        <v>#REF!</v>
      </c>
      <c r="O5" s="87" t="e">
        <f ca="1">TRUNC(N5*L15,2)</f>
        <v>#REF!</v>
      </c>
      <c r="P5" s="33"/>
      <c r="Q5" s="91" t="e">
        <f>N5</f>
        <v>#REF!</v>
      </c>
      <c r="R5" s="87" t="e">
        <f ca="1">TRUNC(Q5*O15,2)</f>
        <v>#REF!</v>
      </c>
      <c r="S5" s="33"/>
      <c r="T5" s="91" t="e">
        <f>Q5</f>
        <v>#REF!</v>
      </c>
      <c r="U5" s="87" t="e">
        <f ca="1">T5*R15</f>
        <v>#REF!</v>
      </c>
      <c r="V5" s="33"/>
      <c r="W5" s="91" t="e">
        <f>T5</f>
        <v>#REF!</v>
      </c>
      <c r="X5" s="87" t="e">
        <f ca="1">TRUNC(W5*U15,2)</f>
        <v>#REF!</v>
      </c>
      <c r="Y5" s="33"/>
      <c r="Z5" s="91" t="e">
        <f>W5</f>
        <v>#REF!</v>
      </c>
      <c r="AA5" s="87" t="e">
        <f ca="1">TRUNC(Z5*X15,2)</f>
        <v>#REF!</v>
      </c>
      <c r="AB5" s="33"/>
      <c r="AC5" s="91" t="e">
        <f>Z5</f>
        <v>#REF!</v>
      </c>
      <c r="AD5" s="87" t="e">
        <f ca="1">TRUNC(AC5*AA15,2)</f>
        <v>#REF!</v>
      </c>
      <c r="AE5" s="98" t="e">
        <f ca="1">SUM(AD3:AD6)/AD1</f>
        <v>#REF!</v>
      </c>
      <c r="AF5" s="97">
        <f ca="1">'Ex C - Proj Estimate'!H59-'Iteration Calc'!C15-(SUM(AC11:AC13)*('Ex C - Proj Estimate'!H59-'Iteration Calc'!C15))+AD6</f>
        <v>0</v>
      </c>
      <c r="AG5" s="101" t="e">
        <f ca="1">AF5/AD1</f>
        <v>#DIV/0!</v>
      </c>
      <c r="AH5" s="99" t="e">
        <f ca="1">AE5-AG5</f>
        <v>#REF!</v>
      </c>
    </row>
    <row r="6" spans="1:34" x14ac:dyDescent="0.3">
      <c r="A6" s="86" t="s">
        <v>100</v>
      </c>
      <c r="B6" s="33"/>
      <c r="C6" s="87">
        <f>'Ex C - Proj Estimate'!H50</f>
        <v>0</v>
      </c>
      <c r="D6" s="33"/>
      <c r="E6" s="33"/>
      <c r="F6" s="93">
        <f>C6</f>
        <v>0</v>
      </c>
      <c r="G6" s="33"/>
      <c r="H6" s="33"/>
      <c r="I6" s="93">
        <f>C6</f>
        <v>0</v>
      </c>
      <c r="J6" s="33"/>
      <c r="K6" s="33"/>
      <c r="L6" s="93">
        <f>C6</f>
        <v>0</v>
      </c>
      <c r="M6" s="33"/>
      <c r="N6" s="33"/>
      <c r="O6" s="93">
        <f>C6</f>
        <v>0</v>
      </c>
      <c r="P6" s="33"/>
      <c r="Q6" s="33"/>
      <c r="R6" s="93">
        <f>C6</f>
        <v>0</v>
      </c>
      <c r="S6" s="33"/>
      <c r="T6" s="33"/>
      <c r="U6" s="93">
        <f>C6</f>
        <v>0</v>
      </c>
      <c r="V6" s="33"/>
      <c r="W6" s="33"/>
      <c r="X6" s="93">
        <f>C6</f>
        <v>0</v>
      </c>
      <c r="Y6" s="33"/>
      <c r="Z6" s="33"/>
      <c r="AA6" s="93">
        <f>C6</f>
        <v>0</v>
      </c>
      <c r="AB6" s="33"/>
      <c r="AC6" s="33"/>
      <c r="AD6" s="93">
        <f>C6</f>
        <v>0</v>
      </c>
      <c r="AE6" s="93"/>
    </row>
    <row r="7" spans="1:34" x14ac:dyDescent="0.3">
      <c r="A7" s="86" t="s">
        <v>94</v>
      </c>
      <c r="B7" s="33"/>
      <c r="C7" s="87">
        <f>'Ex C - Proj Estimate'!H51</f>
        <v>0</v>
      </c>
      <c r="D7" s="33"/>
      <c r="E7" s="33"/>
      <c r="F7" s="90">
        <f>C7</f>
        <v>0</v>
      </c>
      <c r="G7" s="33"/>
      <c r="H7" s="33"/>
      <c r="I7" s="90">
        <f>C7</f>
        <v>0</v>
      </c>
      <c r="J7" s="33"/>
      <c r="K7" s="33"/>
      <c r="L7" s="90">
        <f>C7</f>
        <v>0</v>
      </c>
      <c r="M7" s="33"/>
      <c r="N7" s="33"/>
      <c r="O7" s="90">
        <f>C7</f>
        <v>0</v>
      </c>
      <c r="P7" s="33"/>
      <c r="Q7" s="33"/>
      <c r="R7" s="90">
        <f>C7</f>
        <v>0</v>
      </c>
      <c r="S7" s="33"/>
      <c r="T7" s="33"/>
      <c r="U7" s="90">
        <f>C7</f>
        <v>0</v>
      </c>
      <c r="V7" s="33"/>
      <c r="W7" s="33"/>
      <c r="X7" s="90">
        <f>C7</f>
        <v>0</v>
      </c>
      <c r="Y7" s="33"/>
      <c r="Z7" s="33"/>
      <c r="AA7" s="90">
        <f>C7</f>
        <v>0</v>
      </c>
      <c r="AB7" s="33"/>
      <c r="AC7" s="33"/>
      <c r="AD7" s="90">
        <f>C7</f>
        <v>0</v>
      </c>
      <c r="AE7" s="33"/>
    </row>
    <row r="8" spans="1:34" x14ac:dyDescent="0.3">
      <c r="A8" s="33"/>
      <c r="B8" s="33"/>
      <c r="C8" s="87"/>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87"/>
    </row>
    <row r="9" spans="1:34" x14ac:dyDescent="0.3">
      <c r="A9" s="33" t="s">
        <v>101</v>
      </c>
      <c r="B9" s="92"/>
      <c r="C9" s="87">
        <f ca="1">SUM(C1:C7)</f>
        <v>0</v>
      </c>
      <c r="D9" s="33"/>
      <c r="E9" s="92"/>
      <c r="F9" s="87" t="e">
        <f ca="1">SUM(F1:F7)</f>
        <v>#REF!</v>
      </c>
      <c r="G9" s="33"/>
      <c r="H9" s="92"/>
      <c r="I9" s="87" t="e">
        <f ca="1">SUM(I1:I7)</f>
        <v>#REF!</v>
      </c>
      <c r="J9" s="33"/>
      <c r="K9" s="92"/>
      <c r="L9" s="87" t="e">
        <f ca="1">SUM(L1:L7)</f>
        <v>#REF!</v>
      </c>
      <c r="M9" s="33"/>
      <c r="N9" s="92"/>
      <c r="O9" s="87" t="e">
        <f ca="1">SUM(O1:O7)</f>
        <v>#REF!</v>
      </c>
      <c r="P9" s="33"/>
      <c r="Q9" s="92"/>
      <c r="R9" s="87" t="e">
        <f ca="1">SUM(R1:R7)</f>
        <v>#REF!</v>
      </c>
      <c r="S9" s="33"/>
      <c r="T9" s="92"/>
      <c r="U9" s="87" t="e">
        <f ca="1">SUM(U1:U7)</f>
        <v>#REF!</v>
      </c>
      <c r="V9" s="33"/>
      <c r="W9" s="92"/>
      <c r="X9" s="87" t="e">
        <f ca="1">SUM(X1:X7)</f>
        <v>#REF!</v>
      </c>
      <c r="Y9" s="33"/>
      <c r="Z9" s="92"/>
      <c r="AA9" s="87" t="e">
        <f ca="1">SUM(AA1:AA7)</f>
        <v>#REF!</v>
      </c>
      <c r="AB9" s="33"/>
      <c r="AC9" s="92"/>
      <c r="AD9" s="87" t="e">
        <f ca="1">SUM(AD1:AD7)</f>
        <v>#REF!</v>
      </c>
      <c r="AE9" s="33"/>
      <c r="AG9" s="100"/>
    </row>
    <row r="10" spans="1:34" x14ac:dyDescent="0.3">
      <c r="A10" s="33"/>
      <c r="B10" s="33"/>
      <c r="C10" s="87"/>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4" x14ac:dyDescent="0.3">
      <c r="A11" s="33" t="s">
        <v>96</v>
      </c>
      <c r="B11" s="92">
        <f>'Ex C - Proj Estimate'!B55</f>
        <v>0.02</v>
      </c>
      <c r="C11" s="87">
        <f ca="1">C9*B11</f>
        <v>0</v>
      </c>
      <c r="D11" s="33"/>
      <c r="E11" s="92">
        <f>B11</f>
        <v>0.02</v>
      </c>
      <c r="F11" s="87" t="e">
        <f ca="1">F9*E11</f>
        <v>#REF!</v>
      </c>
      <c r="G11" s="33"/>
      <c r="H11" s="92">
        <f>E11</f>
        <v>0.02</v>
      </c>
      <c r="I11" s="87" t="e">
        <f ca="1">I9*H11</f>
        <v>#REF!</v>
      </c>
      <c r="J11" s="33"/>
      <c r="K11" s="92">
        <f>H11</f>
        <v>0.02</v>
      </c>
      <c r="L11" s="87" t="e">
        <f ca="1">L9*K11</f>
        <v>#REF!</v>
      </c>
      <c r="M11" s="33"/>
      <c r="N11" s="92">
        <f>K11</f>
        <v>0.02</v>
      </c>
      <c r="O11" s="87" t="e">
        <f ca="1">O9*N11</f>
        <v>#REF!</v>
      </c>
      <c r="P11" s="33"/>
      <c r="Q11" s="92">
        <f>N11</f>
        <v>0.02</v>
      </c>
      <c r="R11" s="87" t="e">
        <f ca="1">R9*Q11</f>
        <v>#REF!</v>
      </c>
      <c r="S11" s="33"/>
      <c r="T11" s="92">
        <f>Q11</f>
        <v>0.02</v>
      </c>
      <c r="U11" s="87" t="e">
        <f ca="1">U9*T11</f>
        <v>#REF!</v>
      </c>
      <c r="V11" s="33"/>
      <c r="W11" s="92">
        <f>T11</f>
        <v>0.02</v>
      </c>
      <c r="X11" s="87" t="e">
        <f ca="1">X9*W11</f>
        <v>#REF!</v>
      </c>
      <c r="Y11" s="33"/>
      <c r="Z11" s="92">
        <f>W11</f>
        <v>0.02</v>
      </c>
      <c r="AA11" s="87" t="e">
        <f ca="1">AA9*Z11</f>
        <v>#REF!</v>
      </c>
      <c r="AB11" s="33"/>
      <c r="AC11" s="92">
        <f>Z11</f>
        <v>0.02</v>
      </c>
      <c r="AD11" s="87" t="e">
        <f ca="1">AD9*AC11</f>
        <v>#REF!</v>
      </c>
      <c r="AE11" s="33"/>
    </row>
    <row r="12" spans="1:34" x14ac:dyDescent="0.3">
      <c r="A12" s="33" t="s">
        <v>129</v>
      </c>
      <c r="B12" s="92">
        <f>'Ex C - Proj Estimate'!$B$56</f>
        <v>0</v>
      </c>
      <c r="C12" s="87">
        <f ca="1">B12*(C11+C9)</f>
        <v>0</v>
      </c>
      <c r="D12" s="33"/>
      <c r="E12" s="92">
        <f>'Ex C - Proj Estimate'!$B$56</f>
        <v>0</v>
      </c>
      <c r="F12" s="87" t="e">
        <f ca="1">E12*(F11+F9)</f>
        <v>#REF!</v>
      </c>
      <c r="G12" s="33"/>
      <c r="H12" s="92">
        <f>'Ex C - Proj Estimate'!$B$56</f>
        <v>0</v>
      </c>
      <c r="I12" s="87" t="e">
        <f ca="1">H12*(I11+I9)</f>
        <v>#REF!</v>
      </c>
      <c r="J12" s="33"/>
      <c r="K12" s="92">
        <f>'Ex C - Proj Estimate'!$B$56</f>
        <v>0</v>
      </c>
      <c r="L12" s="87" t="e">
        <f ca="1">K12*(L11+L9)</f>
        <v>#REF!</v>
      </c>
      <c r="M12" s="33"/>
      <c r="N12" s="92">
        <f>'Ex C - Proj Estimate'!$B$56</f>
        <v>0</v>
      </c>
      <c r="O12" s="87" t="e">
        <f ca="1">N12*(O11+O9)</f>
        <v>#REF!</v>
      </c>
      <c r="P12" s="33"/>
      <c r="Q12" s="92">
        <f>'Ex C - Proj Estimate'!$B$56</f>
        <v>0</v>
      </c>
      <c r="R12" s="87" t="e">
        <f ca="1">Q12*(R11+R9)</f>
        <v>#REF!</v>
      </c>
      <c r="S12" s="33"/>
      <c r="T12" s="92">
        <f>'Ex C - Proj Estimate'!$B$56</f>
        <v>0</v>
      </c>
      <c r="U12" s="87" t="e">
        <f ca="1">T12*(U11+U9)</f>
        <v>#REF!</v>
      </c>
      <c r="V12" s="33"/>
      <c r="W12" s="92">
        <f>'Ex C - Proj Estimate'!$B$56</f>
        <v>0</v>
      </c>
      <c r="X12" s="87" t="e">
        <f ca="1">W12*(X11+X9)</f>
        <v>#REF!</v>
      </c>
      <c r="Y12" s="33"/>
      <c r="Z12" s="92">
        <f>'Ex C - Proj Estimate'!$B$56</f>
        <v>0</v>
      </c>
      <c r="AA12" s="87" t="e">
        <f ca="1">Z12*(AA11+AA9)</f>
        <v>#REF!</v>
      </c>
      <c r="AB12" s="33"/>
      <c r="AC12" s="92">
        <f>'Ex C - Proj Estimate'!$B$56</f>
        <v>0</v>
      </c>
      <c r="AD12" s="87" t="e">
        <f ca="1">ROUNDUP(AC12*(AD11+AD9),0)</f>
        <v>#REF!</v>
      </c>
      <c r="AE12" s="33"/>
    </row>
    <row r="13" spans="1:34" x14ac:dyDescent="0.3">
      <c r="A13" s="33" t="s">
        <v>97</v>
      </c>
      <c r="B13" s="92">
        <f>'Ex C - Proj Estimate'!B57</f>
        <v>0.02</v>
      </c>
      <c r="C13" s="87">
        <f ca="1">B13*SUM(C9:C12)</f>
        <v>0</v>
      </c>
      <c r="D13" s="33"/>
      <c r="E13" s="92">
        <f>B13</f>
        <v>0.02</v>
      </c>
      <c r="F13" s="87" t="e">
        <f ca="1">E13*SUM(F9:F12)</f>
        <v>#REF!</v>
      </c>
      <c r="G13" s="33"/>
      <c r="H13" s="92">
        <f>E13</f>
        <v>0.02</v>
      </c>
      <c r="I13" s="87" t="e">
        <f ca="1">H13*SUM(I9:I12)</f>
        <v>#REF!</v>
      </c>
      <c r="J13" s="33"/>
      <c r="K13" s="92">
        <f>H13</f>
        <v>0.02</v>
      </c>
      <c r="L13" s="87" t="e">
        <f ca="1">K13*SUM(L9:L12)</f>
        <v>#REF!</v>
      </c>
      <c r="M13" s="33"/>
      <c r="N13" s="92">
        <f>K13</f>
        <v>0.02</v>
      </c>
      <c r="O13" s="87" t="e">
        <f ca="1">N13*SUM(O9:O12)</f>
        <v>#REF!</v>
      </c>
      <c r="P13" s="33"/>
      <c r="Q13" s="92">
        <f>N13</f>
        <v>0.02</v>
      </c>
      <c r="R13" s="87" t="e">
        <f ca="1">Q13*SUM(R9:R12)</f>
        <v>#REF!</v>
      </c>
      <c r="S13" s="33"/>
      <c r="T13" s="92">
        <f>Q13</f>
        <v>0.02</v>
      </c>
      <c r="U13" s="87" t="e">
        <f ca="1">T13*SUM(U9:U12)</f>
        <v>#REF!</v>
      </c>
      <c r="V13" s="33"/>
      <c r="W13" s="92">
        <f>T13</f>
        <v>0.02</v>
      </c>
      <c r="X13" s="87" t="e">
        <f ca="1">W13*SUM(X9:X12)</f>
        <v>#REF!</v>
      </c>
      <c r="Y13" s="33"/>
      <c r="Z13" s="92">
        <f>W13</f>
        <v>0.02</v>
      </c>
      <c r="AA13" s="87" t="e">
        <f ca="1">Z13*SUM(AA9:AA12)</f>
        <v>#REF!</v>
      </c>
      <c r="AB13" s="33"/>
      <c r="AC13" s="92">
        <f>Z13</f>
        <v>0.02</v>
      </c>
      <c r="AD13" s="87" t="e">
        <f ca="1">AC13*SUM(AD9:AD12)</f>
        <v>#REF!</v>
      </c>
      <c r="AE13" s="33"/>
    </row>
    <row r="14" spans="1:34" x14ac:dyDescent="0.3">
      <c r="A14" s="93"/>
      <c r="B14" s="94"/>
      <c r="C14" s="87"/>
      <c r="D14" s="33"/>
      <c r="E14" s="94"/>
      <c r="F14" s="87"/>
      <c r="G14" s="33"/>
      <c r="H14" s="94"/>
      <c r="I14" s="87"/>
      <c r="J14" s="33"/>
      <c r="K14" s="94"/>
      <c r="L14" s="87"/>
      <c r="M14" s="33"/>
      <c r="N14" s="94"/>
      <c r="O14" s="87"/>
      <c r="P14" s="33"/>
      <c r="Q14" s="94"/>
      <c r="R14" s="87"/>
      <c r="S14" s="33"/>
      <c r="T14" s="94"/>
      <c r="U14" s="87"/>
      <c r="V14" s="33"/>
      <c r="W14" s="94"/>
      <c r="X14" s="87"/>
      <c r="Y14" s="33"/>
      <c r="Z14" s="94"/>
      <c r="AA14" s="87"/>
      <c r="AB14" s="33"/>
      <c r="AC14" s="94"/>
      <c r="AD14" s="87"/>
      <c r="AE14" s="33"/>
    </row>
    <row r="15" spans="1:34" x14ac:dyDescent="0.3">
      <c r="A15" s="33" t="s">
        <v>60</v>
      </c>
      <c r="B15" s="94"/>
      <c r="C15" s="87">
        <f ca="1">SUM(C9:C13)</f>
        <v>0</v>
      </c>
      <c r="D15" s="33"/>
      <c r="E15" s="94"/>
      <c r="F15" s="93" t="e">
        <f ca="1">TRUNC(SUM(F9:F13),2)</f>
        <v>#REF!</v>
      </c>
      <c r="G15" s="33"/>
      <c r="H15" s="94"/>
      <c r="I15" s="93" t="e">
        <f ca="1">TRUNC(SUM(I9:I13),2)</f>
        <v>#REF!</v>
      </c>
      <c r="J15" s="33"/>
      <c r="K15" s="94"/>
      <c r="L15" s="93" t="e">
        <f ca="1">TRUNC(SUM(L9:L13),2)</f>
        <v>#REF!</v>
      </c>
      <c r="M15" s="33"/>
      <c r="N15" s="94"/>
      <c r="O15" s="93" t="e">
        <f ca="1">TRUNC(SUM(O9:O13),2)</f>
        <v>#REF!</v>
      </c>
      <c r="P15" s="33"/>
      <c r="Q15" s="94"/>
      <c r="R15" s="93" t="e">
        <f ca="1">TRUNC(SUM(R9:R13),2)</f>
        <v>#REF!</v>
      </c>
      <c r="S15" s="33"/>
      <c r="T15" s="94"/>
      <c r="U15" s="93" t="e">
        <f ca="1">TRUNC(SUM(U9:U13),2)</f>
        <v>#REF!</v>
      </c>
      <c r="V15" s="33"/>
      <c r="W15" s="94"/>
      <c r="X15" s="93" t="e">
        <f ca="1">TRUNC(SUM(X9:X13),2)</f>
        <v>#REF!</v>
      </c>
      <c r="Y15" s="33"/>
      <c r="Z15" s="94"/>
      <c r="AA15" s="93" t="e">
        <f ca="1">TRUNC(SUM(AA9:AA13),2)</f>
        <v>#REF!</v>
      </c>
      <c r="AB15" s="33"/>
      <c r="AC15" s="94"/>
      <c r="AD15" s="93" t="e">
        <f ca="1">TRUNC(SUM(AD9:AD13),2)</f>
        <v>#REF!</v>
      </c>
      <c r="AE15" s="33"/>
    </row>
    <row r="16" spans="1:34" x14ac:dyDescent="0.3">
      <c r="A16" s="9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1" x14ac:dyDescent="0.3">
      <c r="A17" s="33" t="s">
        <v>102</v>
      </c>
      <c r="B17" s="33"/>
      <c r="C17" s="87"/>
      <c r="D17" s="33"/>
      <c r="E17" s="33"/>
      <c r="F17" s="87"/>
      <c r="G17" s="33"/>
      <c r="H17" s="33"/>
      <c r="I17" s="87"/>
      <c r="J17" s="94" t="e">
        <f ca="1">F3/I3</f>
        <v>#REF!</v>
      </c>
      <c r="K17" s="94"/>
      <c r="L17" s="94"/>
      <c r="M17" s="94" t="e">
        <f ca="1">I3/L3</f>
        <v>#REF!</v>
      </c>
      <c r="N17" s="94"/>
      <c r="O17" s="94"/>
      <c r="P17" s="94" t="e">
        <f ca="1">L3/O3</f>
        <v>#REF!</v>
      </c>
      <c r="Q17" s="94"/>
      <c r="R17" s="94"/>
      <c r="S17" s="94" t="e">
        <f ca="1">O3/R3</f>
        <v>#REF!</v>
      </c>
      <c r="T17" s="94"/>
      <c r="U17" s="94"/>
      <c r="V17" s="94" t="e">
        <f ca="1">R3/U3</f>
        <v>#REF!</v>
      </c>
      <c r="W17" s="94"/>
      <c r="X17" s="94"/>
      <c r="Y17" s="94" t="e">
        <f ca="1">U3/X3</f>
        <v>#REF!</v>
      </c>
      <c r="Z17" s="94"/>
      <c r="AA17" s="94"/>
      <c r="AB17" s="94" t="e">
        <f ca="1">X3/AA3</f>
        <v>#REF!</v>
      </c>
      <c r="AC17" s="94"/>
      <c r="AD17" s="94"/>
      <c r="AE17" s="94" t="e">
        <f ca="1">AA3/AD3</f>
        <v>#REF!</v>
      </c>
    </row>
    <row r="19" spans="1:31" x14ac:dyDescent="0.3">
      <c r="C19" s="97"/>
    </row>
  </sheetData>
  <sheetProtection password="CF6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topLeftCell="A10" zoomScaleNormal="100" workbookViewId="0">
      <selection activeCell="AU37" sqref="AU37"/>
    </sheetView>
  </sheetViews>
  <sheetFormatPr defaultColWidth="9.109375" defaultRowHeight="13.8" x14ac:dyDescent="0.25"/>
  <cols>
    <col min="1" max="1" width="23.44140625" style="33" customWidth="1"/>
    <col min="2" max="14" width="4.33203125" style="33" customWidth="1"/>
    <col min="15" max="15" width="6.5546875" style="33" customWidth="1"/>
    <col min="16" max="28" width="4.33203125" style="33" customWidth="1"/>
    <col min="29" max="29" width="6.5546875" style="33" customWidth="1"/>
    <col min="30" max="41" width="4.33203125" style="33" customWidth="1"/>
    <col min="42" max="42" width="4.5546875" style="33" customWidth="1"/>
    <col min="43" max="43" width="6.5546875" style="33" customWidth="1"/>
    <col min="44" max="44" width="5.6640625" style="33" customWidth="1"/>
    <col min="45" max="45" width="14.5546875" style="33" customWidth="1"/>
    <col min="46" max="16384" width="9.109375" style="33"/>
  </cols>
  <sheetData>
    <row r="1" spans="1:45" ht="15" customHeight="1" x14ac:dyDescent="0.3">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61" t="str">
        <f>Summary!$H$2</f>
        <v>OSU Construction Project</v>
      </c>
      <c r="AK1" s="461"/>
      <c r="AL1" s="461"/>
      <c r="AM1" s="461"/>
      <c r="AN1" s="461"/>
      <c r="AO1" s="461"/>
      <c r="AP1" s="461"/>
      <c r="AQ1" s="461"/>
      <c r="AR1" s="461"/>
      <c r="AS1" s="462"/>
    </row>
    <row r="2" spans="1:45" ht="15" customHeight="1" x14ac:dyDescent="0.3">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8"/>
      <c r="AR2" s="394" t="str">
        <f>Summary!$H$3</f>
        <v>OSU-123456</v>
      </c>
      <c r="AS2" s="395"/>
    </row>
    <row r="3" spans="1:45" x14ac:dyDescent="0.25">
      <c r="A3" s="418" t="str">
        <f>Summary!A5:K5</f>
        <v>GMP #</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20"/>
    </row>
    <row r="4" spans="1:45" ht="15.6" x14ac:dyDescent="0.3">
      <c r="A4" s="396" t="s">
        <v>200</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8"/>
    </row>
    <row r="5" spans="1:45" ht="15.6" x14ac:dyDescent="0.3">
      <c r="A5" s="396" t="s">
        <v>90</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8"/>
    </row>
    <row r="6" spans="1:45" ht="15.6" x14ac:dyDescent="0.3">
      <c r="A6" s="399">
        <f ca="1">+Summary!A7:J7</f>
        <v>44050</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1"/>
    </row>
    <row r="7" spans="1:45" ht="15.6" x14ac:dyDescent="0.3">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8"/>
    </row>
    <row r="8" spans="1:45" ht="15.75" customHeight="1" x14ac:dyDescent="0.25">
      <c r="A8" s="408" t="s">
        <v>109</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10"/>
    </row>
    <row r="9" spans="1:45" ht="15.75" customHeight="1" x14ac:dyDescent="0.25">
      <c r="A9" s="411"/>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3"/>
    </row>
    <row r="10" spans="1:45" x14ac:dyDescent="0.25">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2"/>
    </row>
    <row r="11" spans="1:45" x14ac:dyDescent="0.25">
      <c r="A11" s="63" t="s">
        <v>39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t="s">
        <v>38</v>
      </c>
      <c r="AA11" s="53"/>
      <c r="AB11" s="53"/>
      <c r="AC11" s="53"/>
      <c r="AD11" s="53"/>
      <c r="AE11" s="53"/>
      <c r="AF11" s="53"/>
      <c r="AG11" s="53"/>
      <c r="AH11" s="53"/>
      <c r="AI11" s="53"/>
      <c r="AJ11" s="53"/>
      <c r="AK11" s="53"/>
      <c r="AL11" s="53"/>
      <c r="AM11" s="53"/>
      <c r="AN11" s="53"/>
      <c r="AO11" s="53"/>
      <c r="AP11" s="53"/>
      <c r="AQ11" s="53"/>
      <c r="AR11" s="53"/>
      <c r="AS11" s="54"/>
    </row>
    <row r="12" spans="1:45" x14ac:dyDescent="0.25">
      <c r="A12" s="64" t="s">
        <v>77</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t="s">
        <v>40</v>
      </c>
      <c r="AC12" s="51"/>
      <c r="AD12" s="51"/>
      <c r="AE12" s="51"/>
      <c r="AF12" s="51"/>
      <c r="AG12" s="51"/>
      <c r="AH12" s="51"/>
      <c r="AI12" s="51"/>
      <c r="AJ12" s="51"/>
      <c r="AK12" s="51"/>
      <c r="AL12" s="51"/>
      <c r="AM12" s="51"/>
      <c r="AN12" s="51"/>
      <c r="AO12" s="51"/>
      <c r="AP12" s="51"/>
      <c r="AQ12" s="51"/>
      <c r="AR12" s="51"/>
      <c r="AS12" s="52"/>
    </row>
    <row r="13" spans="1:45" x14ac:dyDescent="0.25">
      <c r="A13" s="64" t="s">
        <v>78</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t="s">
        <v>41</v>
      </c>
      <c r="AC13" s="51"/>
      <c r="AD13" s="51"/>
      <c r="AE13" s="51"/>
      <c r="AF13" s="51"/>
      <c r="AG13" s="51"/>
      <c r="AH13" s="51"/>
      <c r="AI13" s="51"/>
      <c r="AJ13" s="51"/>
      <c r="AK13" s="51"/>
      <c r="AL13" s="51"/>
      <c r="AM13" s="51"/>
      <c r="AN13" s="51"/>
      <c r="AO13" s="51"/>
      <c r="AP13" s="51"/>
      <c r="AQ13" s="51"/>
      <c r="AR13" s="51"/>
      <c r="AS13" s="52"/>
    </row>
    <row r="14" spans="1:45" x14ac:dyDescent="0.25">
      <c r="A14" s="64" t="s">
        <v>79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2"/>
    </row>
    <row r="15" spans="1:45" x14ac:dyDescent="0.25">
      <c r="A15" s="64" t="s">
        <v>80</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284" t="s">
        <v>234</v>
      </c>
      <c r="AF15" s="218"/>
      <c r="AG15" s="218"/>
      <c r="AH15" s="218"/>
      <c r="AI15" s="218"/>
      <c r="AJ15" s="51"/>
      <c r="AK15" s="51"/>
      <c r="AL15" s="51"/>
      <c r="AM15" s="51"/>
      <c r="AN15" s="51"/>
      <c r="AO15" s="51"/>
      <c r="AP15" s="51"/>
      <c r="AQ15" s="51"/>
      <c r="AR15" s="51"/>
      <c r="AS15" s="52"/>
    </row>
    <row r="16" spans="1:45" x14ac:dyDescent="0.25">
      <c r="A16" s="64" t="s">
        <v>81</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285" t="s">
        <v>235</v>
      </c>
      <c r="AF16" s="286"/>
      <c r="AG16" s="286"/>
      <c r="AH16" s="286"/>
      <c r="AI16" s="286"/>
      <c r="AJ16" s="51"/>
      <c r="AK16" s="51"/>
      <c r="AL16" s="51"/>
      <c r="AM16" s="51"/>
      <c r="AN16" s="51"/>
      <c r="AO16" s="51"/>
      <c r="AP16" s="51"/>
      <c r="AQ16" s="51"/>
      <c r="AR16" s="51"/>
      <c r="AS16" s="52"/>
    </row>
    <row r="17" spans="1:47" x14ac:dyDescent="0.25">
      <c r="A17" s="64" t="s">
        <v>82</v>
      </c>
      <c r="B17" s="73"/>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2"/>
    </row>
    <row r="18" spans="1:47" ht="15.6" thickBot="1" x14ac:dyDescent="0.3">
      <c r="A18" s="74"/>
      <c r="B18" s="75"/>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56"/>
    </row>
    <row r="19" spans="1:47" ht="18" thickTop="1" x14ac:dyDescent="0.3">
      <c r="A19" s="49"/>
      <c r="B19" s="466">
        <f ca="1">YEAR(TODAY())</f>
        <v>2020</v>
      </c>
      <c r="C19" s="467"/>
      <c r="D19" s="467"/>
      <c r="E19" s="467"/>
      <c r="F19" s="467"/>
      <c r="G19" s="467"/>
      <c r="H19" s="467"/>
      <c r="I19" s="467"/>
      <c r="J19" s="467"/>
      <c r="K19" s="467"/>
      <c r="L19" s="467"/>
      <c r="M19" s="467"/>
      <c r="N19" s="467"/>
      <c r="O19" s="467"/>
      <c r="P19" s="466">
        <f ca="1">B19+1</f>
        <v>2021</v>
      </c>
      <c r="Q19" s="467"/>
      <c r="R19" s="467"/>
      <c r="S19" s="467"/>
      <c r="T19" s="467"/>
      <c r="U19" s="467"/>
      <c r="V19" s="467"/>
      <c r="W19" s="467"/>
      <c r="X19" s="467"/>
      <c r="Y19" s="467"/>
      <c r="Z19" s="467"/>
      <c r="AA19" s="467"/>
      <c r="AB19" s="467"/>
      <c r="AC19" s="467"/>
      <c r="AD19" s="466">
        <f ca="1">P19+1</f>
        <v>2022</v>
      </c>
      <c r="AE19" s="467"/>
      <c r="AF19" s="467"/>
      <c r="AG19" s="467"/>
      <c r="AH19" s="467"/>
      <c r="AI19" s="467"/>
      <c r="AJ19" s="467"/>
      <c r="AK19" s="467"/>
      <c r="AL19" s="467"/>
      <c r="AM19" s="467"/>
      <c r="AN19" s="467"/>
      <c r="AO19" s="467"/>
      <c r="AP19" s="467"/>
      <c r="AQ19" s="467"/>
      <c r="AR19" s="34"/>
      <c r="AS19" s="76"/>
    </row>
    <row r="20" spans="1:47" ht="15" x14ac:dyDescent="0.25">
      <c r="A20" s="77"/>
      <c r="B20" s="282" t="s">
        <v>17</v>
      </c>
      <c r="C20" s="283" t="s">
        <v>18</v>
      </c>
      <c r="D20" s="283" t="s">
        <v>19</v>
      </c>
      <c r="E20" s="283" t="s">
        <v>20</v>
      </c>
      <c r="F20" s="283" t="s">
        <v>21</v>
      </c>
      <c r="G20" s="283" t="s">
        <v>30</v>
      </c>
      <c r="H20" s="283" t="s">
        <v>31</v>
      </c>
      <c r="I20" s="283" t="s">
        <v>23</v>
      </c>
      <c r="J20" s="283" t="s">
        <v>32</v>
      </c>
      <c r="K20" s="283" t="s">
        <v>24</v>
      </c>
      <c r="L20" s="283" t="s">
        <v>25</v>
      </c>
      <c r="M20" s="283" t="s">
        <v>26</v>
      </c>
      <c r="N20" s="3"/>
      <c r="O20" s="18"/>
      <c r="P20" s="282" t="s">
        <v>17</v>
      </c>
      <c r="Q20" s="283" t="s">
        <v>18</v>
      </c>
      <c r="R20" s="283" t="s">
        <v>19</v>
      </c>
      <c r="S20" s="283" t="s">
        <v>20</v>
      </c>
      <c r="T20" s="283" t="s">
        <v>21</v>
      </c>
      <c r="U20" s="283" t="s">
        <v>30</v>
      </c>
      <c r="V20" s="283" t="s">
        <v>31</v>
      </c>
      <c r="W20" s="283" t="s">
        <v>23</v>
      </c>
      <c r="X20" s="283" t="s">
        <v>32</v>
      </c>
      <c r="Y20" s="283" t="s">
        <v>24</v>
      </c>
      <c r="Z20" s="283" t="s">
        <v>25</v>
      </c>
      <c r="AA20" s="283" t="s">
        <v>26</v>
      </c>
      <c r="AB20" s="3"/>
      <c r="AC20" s="2"/>
      <c r="AD20" s="282" t="s">
        <v>17</v>
      </c>
      <c r="AE20" s="283" t="s">
        <v>18</v>
      </c>
      <c r="AF20" s="283" t="s">
        <v>19</v>
      </c>
      <c r="AG20" s="283" t="s">
        <v>20</v>
      </c>
      <c r="AH20" s="283" t="s">
        <v>21</v>
      </c>
      <c r="AI20" s="283" t="s">
        <v>30</v>
      </c>
      <c r="AJ20" s="283" t="s">
        <v>22</v>
      </c>
      <c r="AK20" s="283" t="s">
        <v>23</v>
      </c>
      <c r="AL20" s="283" t="s">
        <v>32</v>
      </c>
      <c r="AM20" s="283" t="s">
        <v>24</v>
      </c>
      <c r="AN20" s="283" t="s">
        <v>25</v>
      </c>
      <c r="AO20" s="283" t="s">
        <v>26</v>
      </c>
      <c r="AP20" s="3"/>
      <c r="AQ20" s="2"/>
      <c r="AR20" s="35"/>
      <c r="AS20" s="76"/>
    </row>
    <row r="21" spans="1:47" x14ac:dyDescent="0.25">
      <c r="A21" s="11" t="s">
        <v>29</v>
      </c>
      <c r="B21" s="5"/>
      <c r="C21" s="6"/>
      <c r="D21" s="6"/>
      <c r="E21" s="6"/>
      <c r="F21" s="6"/>
      <c r="G21" s="6"/>
      <c r="H21" s="6"/>
      <c r="I21" s="6"/>
      <c r="J21" s="6"/>
      <c r="K21" s="6"/>
      <c r="L21" s="6"/>
      <c r="M21" s="6"/>
      <c r="N21" s="7"/>
      <c r="O21" s="19"/>
      <c r="P21" s="5"/>
      <c r="Q21" s="6"/>
      <c r="R21" s="6"/>
      <c r="S21" s="6"/>
      <c r="T21" s="6"/>
      <c r="U21" s="6"/>
      <c r="V21" s="6"/>
      <c r="W21" s="6"/>
      <c r="X21" s="6"/>
      <c r="Y21" s="6"/>
      <c r="Z21" s="6"/>
      <c r="AA21" s="6"/>
      <c r="AB21" s="7"/>
      <c r="AC21" s="2"/>
      <c r="AD21" s="5"/>
      <c r="AE21" s="6"/>
      <c r="AF21" s="6"/>
      <c r="AG21" s="6"/>
      <c r="AH21" s="6"/>
      <c r="AI21" s="6"/>
      <c r="AJ21" s="6"/>
      <c r="AK21" s="6"/>
      <c r="AL21" s="6"/>
      <c r="AM21" s="6"/>
      <c r="AN21" s="6"/>
      <c r="AO21" s="6"/>
      <c r="AP21" s="7"/>
      <c r="AQ21" s="2"/>
      <c r="AR21" s="23"/>
      <c r="AS21" s="78"/>
    </row>
    <row r="22" spans="1:47" x14ac:dyDescent="0.25">
      <c r="A22" s="13" t="s">
        <v>16</v>
      </c>
      <c r="B22" s="201"/>
      <c r="C22" s="202"/>
      <c r="D22" s="202"/>
      <c r="E22" s="202"/>
      <c r="F22" s="117"/>
      <c r="G22" s="117"/>
      <c r="H22" s="117"/>
      <c r="I22" s="117"/>
      <c r="J22" s="117"/>
      <c r="K22" s="117"/>
      <c r="L22" s="117"/>
      <c r="M22" s="118"/>
      <c r="N22" s="4"/>
      <c r="O22" s="2"/>
      <c r="P22" s="119"/>
      <c r="Q22" s="117"/>
      <c r="R22" s="117"/>
      <c r="S22" s="117"/>
      <c r="T22" s="117"/>
      <c r="U22" s="117"/>
      <c r="V22" s="117"/>
      <c r="W22" s="117"/>
      <c r="X22" s="117"/>
      <c r="Y22" s="117"/>
      <c r="Z22" s="117"/>
      <c r="AA22" s="118"/>
      <c r="AB22" s="4"/>
      <c r="AC22" s="2"/>
      <c r="AD22" s="119"/>
      <c r="AE22" s="117"/>
      <c r="AF22" s="117"/>
      <c r="AG22" s="117"/>
      <c r="AH22" s="202"/>
      <c r="AI22" s="202"/>
      <c r="AJ22" s="202"/>
      <c r="AK22" s="202"/>
      <c r="AL22" s="202"/>
      <c r="AM22" s="202"/>
      <c r="AN22" s="202"/>
      <c r="AO22" s="203"/>
      <c r="AP22" s="4"/>
      <c r="AQ22" s="2"/>
      <c r="AR22" s="23"/>
      <c r="AS22" s="79"/>
    </row>
    <row r="23" spans="1:47" x14ac:dyDescent="0.25">
      <c r="A23" s="13" t="s">
        <v>15</v>
      </c>
      <c r="B23" s="201"/>
      <c r="C23" s="202"/>
      <c r="D23" s="202"/>
      <c r="E23" s="202"/>
      <c r="F23" s="202"/>
      <c r="G23" s="202"/>
      <c r="H23" s="202"/>
      <c r="I23" s="202"/>
      <c r="J23" s="202"/>
      <c r="K23" s="202"/>
      <c r="L23" s="202"/>
      <c r="M23" s="203"/>
      <c r="N23" s="4"/>
      <c r="O23" s="2"/>
      <c r="P23" s="201"/>
      <c r="Q23" s="202"/>
      <c r="R23" s="202"/>
      <c r="S23" s="202"/>
      <c r="T23" s="202"/>
      <c r="U23" s="202"/>
      <c r="V23" s="202"/>
      <c r="W23" s="202"/>
      <c r="X23" s="202"/>
      <c r="Y23" s="202"/>
      <c r="Z23" s="202"/>
      <c r="AA23" s="203"/>
      <c r="AB23" s="4"/>
      <c r="AC23" s="2"/>
      <c r="AD23" s="201"/>
      <c r="AE23" s="202"/>
      <c r="AF23" s="202"/>
      <c r="AG23" s="117"/>
      <c r="AH23" s="117"/>
      <c r="AI23" s="202"/>
      <c r="AJ23" s="202"/>
      <c r="AK23" s="202"/>
      <c r="AL23" s="202"/>
      <c r="AM23" s="202"/>
      <c r="AN23" s="202"/>
      <c r="AO23" s="203"/>
      <c r="AP23" s="4"/>
      <c r="AQ23" s="2"/>
      <c r="AR23" s="23"/>
      <c r="AS23" s="79"/>
    </row>
    <row r="24" spans="1:47" x14ac:dyDescent="0.25">
      <c r="A24" s="12" t="s">
        <v>14</v>
      </c>
      <c r="B24" s="201"/>
      <c r="C24" s="202"/>
      <c r="D24" s="202"/>
      <c r="E24" s="202"/>
      <c r="F24" s="202"/>
      <c r="G24" s="202"/>
      <c r="H24" s="202"/>
      <c r="I24" s="202"/>
      <c r="J24" s="202"/>
      <c r="K24" s="202"/>
      <c r="L24" s="202"/>
      <c r="M24" s="203"/>
      <c r="N24" s="4"/>
      <c r="O24" s="2"/>
      <c r="P24" s="201"/>
      <c r="Q24" s="202"/>
      <c r="R24" s="202"/>
      <c r="S24" s="202"/>
      <c r="T24" s="202"/>
      <c r="U24" s="202"/>
      <c r="V24" s="202"/>
      <c r="W24" s="202"/>
      <c r="X24" s="202"/>
      <c r="Y24" s="202"/>
      <c r="Z24" s="202"/>
      <c r="AA24" s="203"/>
      <c r="AB24" s="4"/>
      <c r="AC24" s="2"/>
      <c r="AD24" s="201"/>
      <c r="AE24" s="202"/>
      <c r="AF24" s="117"/>
      <c r="AG24" s="117"/>
      <c r="AH24" s="117"/>
      <c r="AI24" s="117"/>
      <c r="AJ24" s="117"/>
      <c r="AK24" s="202"/>
      <c r="AL24" s="202"/>
      <c r="AM24" s="202"/>
      <c r="AN24" s="202"/>
      <c r="AO24" s="202"/>
      <c r="AP24" s="4"/>
      <c r="AQ24" s="2"/>
      <c r="AR24" s="23"/>
      <c r="AS24" s="79"/>
    </row>
    <row r="25" spans="1:47" ht="15" customHeight="1" x14ac:dyDescent="0.25">
      <c r="A25" s="14" t="s">
        <v>27</v>
      </c>
      <c r="B25" s="8"/>
      <c r="C25" s="9"/>
      <c r="D25" s="9"/>
      <c r="E25" s="9"/>
      <c r="F25" s="9"/>
      <c r="G25" s="9"/>
      <c r="H25" s="9"/>
      <c r="I25" s="9"/>
      <c r="J25" s="9"/>
      <c r="K25" s="9"/>
      <c r="L25" s="9"/>
      <c r="M25" s="9"/>
      <c r="N25" s="9"/>
      <c r="O25" s="9"/>
      <c r="P25" s="10"/>
      <c r="Q25" s="1"/>
      <c r="R25" s="1"/>
      <c r="S25" s="1"/>
      <c r="T25" s="1"/>
      <c r="U25" s="1"/>
      <c r="V25" s="1"/>
      <c r="W25" s="1"/>
      <c r="X25" s="1"/>
      <c r="Y25" s="1"/>
      <c r="Z25" s="1"/>
      <c r="AA25" s="1"/>
      <c r="AB25" s="1"/>
      <c r="AC25" s="1"/>
      <c r="AD25" s="10"/>
      <c r="AE25" s="1"/>
      <c r="AF25" s="1"/>
      <c r="AG25" s="1"/>
      <c r="AH25" s="1"/>
      <c r="AI25" s="1"/>
      <c r="AJ25" s="1"/>
      <c r="AK25" s="1"/>
      <c r="AL25" s="1"/>
      <c r="AM25" s="1"/>
      <c r="AN25" s="1"/>
      <c r="AO25" s="1"/>
      <c r="AP25" s="1"/>
      <c r="AQ25" s="1"/>
      <c r="AR25" s="26"/>
      <c r="AS25" s="80"/>
    </row>
    <row r="26" spans="1:47" ht="21" x14ac:dyDescent="0.25">
      <c r="A26" s="17"/>
      <c r="B26" s="463" t="s">
        <v>34</v>
      </c>
      <c r="C26" s="464"/>
      <c r="D26" s="464"/>
      <c r="E26" s="464"/>
      <c r="F26" s="464"/>
      <c r="G26" s="464"/>
      <c r="H26" s="464"/>
      <c r="I26" s="464"/>
      <c r="J26" s="464"/>
      <c r="K26" s="464"/>
      <c r="L26" s="464"/>
      <c r="M26" s="464"/>
      <c r="N26" s="22" t="s">
        <v>36</v>
      </c>
      <c r="O26" s="27" t="s">
        <v>12</v>
      </c>
      <c r="P26" s="463" t="s">
        <v>34</v>
      </c>
      <c r="Q26" s="464"/>
      <c r="R26" s="464"/>
      <c r="S26" s="464"/>
      <c r="T26" s="464"/>
      <c r="U26" s="464"/>
      <c r="V26" s="464"/>
      <c r="W26" s="464"/>
      <c r="X26" s="464"/>
      <c r="Y26" s="464"/>
      <c r="Z26" s="464"/>
      <c r="AA26" s="465"/>
      <c r="AB26" s="21" t="s">
        <v>36</v>
      </c>
      <c r="AC26" s="29" t="s">
        <v>12</v>
      </c>
      <c r="AD26" s="463" t="s">
        <v>34</v>
      </c>
      <c r="AE26" s="464"/>
      <c r="AF26" s="464"/>
      <c r="AG26" s="464"/>
      <c r="AH26" s="464"/>
      <c r="AI26" s="464"/>
      <c r="AJ26" s="464"/>
      <c r="AK26" s="464"/>
      <c r="AL26" s="464"/>
      <c r="AM26" s="464"/>
      <c r="AN26" s="464"/>
      <c r="AO26" s="465"/>
      <c r="AP26" s="21" t="s">
        <v>36</v>
      </c>
      <c r="AQ26" s="29" t="s">
        <v>12</v>
      </c>
      <c r="AR26" s="30" t="s">
        <v>36</v>
      </c>
      <c r="AS26" s="31" t="s">
        <v>0</v>
      </c>
      <c r="AU26" s="180"/>
    </row>
    <row r="27" spans="1:47" x14ac:dyDescent="0.25">
      <c r="A27" s="270" t="s">
        <v>35</v>
      </c>
      <c r="B27" s="271"/>
      <c r="C27" s="272"/>
      <c r="D27" s="272"/>
      <c r="E27" s="272"/>
      <c r="F27" s="272"/>
      <c r="G27" s="272"/>
      <c r="H27" s="272"/>
      <c r="I27" s="272"/>
      <c r="J27" s="272"/>
      <c r="K27" s="272"/>
      <c r="L27" s="272"/>
      <c r="M27" s="272"/>
      <c r="N27" s="181">
        <f t="shared" ref="N27:N34" si="0">SUM(B27:M27)</f>
        <v>0</v>
      </c>
      <c r="O27" s="273">
        <v>1</v>
      </c>
      <c r="P27" s="271"/>
      <c r="Q27" s="272"/>
      <c r="R27" s="272"/>
      <c r="S27" s="272"/>
      <c r="T27" s="272"/>
      <c r="U27" s="272"/>
      <c r="V27" s="272"/>
      <c r="W27" s="272"/>
      <c r="X27" s="272"/>
      <c r="Y27" s="272"/>
      <c r="Z27" s="272"/>
      <c r="AA27" s="272"/>
      <c r="AB27" s="181">
        <f>SUM(P27:AA27)</f>
        <v>0</v>
      </c>
      <c r="AC27" s="273">
        <v>1</v>
      </c>
      <c r="AD27" s="271"/>
      <c r="AE27" s="272"/>
      <c r="AF27" s="272"/>
      <c r="AG27" s="272"/>
      <c r="AH27" s="272"/>
      <c r="AI27" s="272"/>
      <c r="AJ27" s="272"/>
      <c r="AK27" s="272"/>
      <c r="AL27" s="272"/>
      <c r="AM27" s="272"/>
      <c r="AN27" s="272"/>
      <c r="AO27" s="272"/>
      <c r="AP27" s="181">
        <f>SUM(AD27:AO27)</f>
        <v>0</v>
      </c>
      <c r="AQ27" s="274">
        <v>1</v>
      </c>
      <c r="AR27" s="185">
        <f t="shared" ref="AR27:AR34" si="1">N27+AB27+AP27</f>
        <v>0</v>
      </c>
      <c r="AS27" s="186">
        <f>(N27*O27)+(AB27*AC27)+(AP27*AQ27)</f>
        <v>0</v>
      </c>
      <c r="AU27" s="180"/>
    </row>
    <row r="28" spans="1:47" x14ac:dyDescent="0.25">
      <c r="A28" s="270" t="s">
        <v>33</v>
      </c>
      <c r="B28" s="271"/>
      <c r="C28" s="272"/>
      <c r="D28" s="272"/>
      <c r="E28" s="272"/>
      <c r="F28" s="272"/>
      <c r="G28" s="272"/>
      <c r="H28" s="272"/>
      <c r="I28" s="272"/>
      <c r="J28" s="272"/>
      <c r="K28" s="272"/>
      <c r="L28" s="272"/>
      <c r="M28" s="272"/>
      <c r="N28" s="182">
        <f t="shared" si="0"/>
        <v>0</v>
      </c>
      <c r="O28" s="273">
        <v>1</v>
      </c>
      <c r="P28" s="271"/>
      <c r="Q28" s="272"/>
      <c r="R28" s="272"/>
      <c r="S28" s="272"/>
      <c r="T28" s="272"/>
      <c r="U28" s="272"/>
      <c r="V28" s="272"/>
      <c r="W28" s="272"/>
      <c r="X28" s="272"/>
      <c r="Y28" s="272"/>
      <c r="Z28" s="272"/>
      <c r="AA28" s="272"/>
      <c r="AB28" s="182">
        <f t="shared" ref="AB28:AB34" si="2">SUM(P28:AA28)</f>
        <v>0</v>
      </c>
      <c r="AC28" s="273">
        <v>1</v>
      </c>
      <c r="AD28" s="271"/>
      <c r="AE28" s="272"/>
      <c r="AF28" s="272"/>
      <c r="AG28" s="272"/>
      <c r="AH28" s="272"/>
      <c r="AI28" s="272"/>
      <c r="AJ28" s="272"/>
      <c r="AK28" s="272"/>
      <c r="AL28" s="272"/>
      <c r="AM28" s="272"/>
      <c r="AN28" s="272"/>
      <c r="AO28" s="272"/>
      <c r="AP28" s="182">
        <f t="shared" ref="AP28:AP34" si="3">SUM(AD28:AO28)</f>
        <v>0</v>
      </c>
      <c r="AQ28" s="274">
        <v>1</v>
      </c>
      <c r="AR28" s="185">
        <f t="shared" si="1"/>
        <v>0</v>
      </c>
      <c r="AS28" s="187">
        <f t="shared" ref="AS28:AS43" si="4">(N28*O28)+(AB28*AC28)+(AP28*AQ28)</f>
        <v>0</v>
      </c>
      <c r="AU28" s="183"/>
    </row>
    <row r="29" spans="1:47" x14ac:dyDescent="0.25">
      <c r="A29" s="270" t="s">
        <v>33</v>
      </c>
      <c r="B29" s="271"/>
      <c r="C29" s="272"/>
      <c r="D29" s="272"/>
      <c r="E29" s="272"/>
      <c r="F29" s="272"/>
      <c r="G29" s="272"/>
      <c r="H29" s="272"/>
      <c r="I29" s="272"/>
      <c r="J29" s="272"/>
      <c r="K29" s="272"/>
      <c r="L29" s="272"/>
      <c r="M29" s="272"/>
      <c r="N29" s="182">
        <f t="shared" si="0"/>
        <v>0</v>
      </c>
      <c r="O29" s="273">
        <v>1</v>
      </c>
      <c r="P29" s="271"/>
      <c r="Q29" s="272"/>
      <c r="R29" s="272"/>
      <c r="S29" s="272"/>
      <c r="T29" s="272"/>
      <c r="U29" s="272"/>
      <c r="V29" s="272"/>
      <c r="W29" s="272"/>
      <c r="X29" s="272"/>
      <c r="Y29" s="272"/>
      <c r="Z29" s="272"/>
      <c r="AA29" s="272"/>
      <c r="AB29" s="182">
        <f t="shared" si="2"/>
        <v>0</v>
      </c>
      <c r="AC29" s="273">
        <v>1</v>
      </c>
      <c r="AD29" s="271"/>
      <c r="AE29" s="272"/>
      <c r="AF29" s="272"/>
      <c r="AG29" s="272"/>
      <c r="AH29" s="272"/>
      <c r="AI29" s="272"/>
      <c r="AJ29" s="272"/>
      <c r="AK29" s="272"/>
      <c r="AL29" s="272"/>
      <c r="AM29" s="272"/>
      <c r="AN29" s="272"/>
      <c r="AO29" s="272"/>
      <c r="AP29" s="182">
        <f t="shared" si="3"/>
        <v>0</v>
      </c>
      <c r="AQ29" s="274">
        <v>1</v>
      </c>
      <c r="AR29" s="185">
        <f t="shared" si="1"/>
        <v>0</v>
      </c>
      <c r="AS29" s="187">
        <f t="shared" si="4"/>
        <v>0</v>
      </c>
      <c r="AU29" s="180"/>
    </row>
    <row r="30" spans="1:47" x14ac:dyDescent="0.25">
      <c r="A30" s="270" t="s">
        <v>33</v>
      </c>
      <c r="B30" s="271"/>
      <c r="C30" s="272"/>
      <c r="D30" s="272"/>
      <c r="E30" s="272"/>
      <c r="F30" s="272"/>
      <c r="G30" s="272"/>
      <c r="H30" s="272"/>
      <c r="I30" s="272"/>
      <c r="J30" s="272"/>
      <c r="K30" s="272"/>
      <c r="L30" s="272"/>
      <c r="M30" s="272"/>
      <c r="N30" s="182">
        <f t="shared" si="0"/>
        <v>0</v>
      </c>
      <c r="O30" s="273">
        <v>1</v>
      </c>
      <c r="P30" s="271"/>
      <c r="Q30" s="272"/>
      <c r="R30" s="272"/>
      <c r="S30" s="272"/>
      <c r="T30" s="272"/>
      <c r="U30" s="272"/>
      <c r="V30" s="272"/>
      <c r="W30" s="272"/>
      <c r="X30" s="272"/>
      <c r="Y30" s="272"/>
      <c r="Z30" s="272"/>
      <c r="AA30" s="272"/>
      <c r="AB30" s="182">
        <f t="shared" si="2"/>
        <v>0</v>
      </c>
      <c r="AC30" s="273">
        <v>1</v>
      </c>
      <c r="AD30" s="271"/>
      <c r="AE30" s="272"/>
      <c r="AF30" s="272"/>
      <c r="AG30" s="272"/>
      <c r="AH30" s="272"/>
      <c r="AI30" s="272"/>
      <c r="AJ30" s="272"/>
      <c r="AK30" s="272"/>
      <c r="AL30" s="272"/>
      <c r="AM30" s="272"/>
      <c r="AN30" s="272"/>
      <c r="AO30" s="272"/>
      <c r="AP30" s="182">
        <f t="shared" si="3"/>
        <v>0</v>
      </c>
      <c r="AQ30" s="274">
        <v>1</v>
      </c>
      <c r="AR30" s="185">
        <f t="shared" si="1"/>
        <v>0</v>
      </c>
      <c r="AS30" s="187">
        <f t="shared" si="4"/>
        <v>0</v>
      </c>
      <c r="AU30" s="180"/>
    </row>
    <row r="31" spans="1:47" x14ac:dyDescent="0.25">
      <c r="A31" s="270" t="s">
        <v>33</v>
      </c>
      <c r="B31" s="271"/>
      <c r="C31" s="272"/>
      <c r="D31" s="272"/>
      <c r="E31" s="272"/>
      <c r="F31" s="272"/>
      <c r="G31" s="272"/>
      <c r="H31" s="272"/>
      <c r="I31" s="272"/>
      <c r="J31" s="272"/>
      <c r="K31" s="272"/>
      <c r="L31" s="272"/>
      <c r="M31" s="272"/>
      <c r="N31" s="182">
        <f t="shared" si="0"/>
        <v>0</v>
      </c>
      <c r="O31" s="273">
        <v>1</v>
      </c>
      <c r="P31" s="271"/>
      <c r="Q31" s="272"/>
      <c r="R31" s="272"/>
      <c r="S31" s="272"/>
      <c r="T31" s="272"/>
      <c r="U31" s="272"/>
      <c r="V31" s="272"/>
      <c r="W31" s="272"/>
      <c r="X31" s="272"/>
      <c r="Y31" s="272"/>
      <c r="Z31" s="272"/>
      <c r="AA31" s="272"/>
      <c r="AB31" s="182">
        <f t="shared" si="2"/>
        <v>0</v>
      </c>
      <c r="AC31" s="273">
        <v>1</v>
      </c>
      <c r="AD31" s="271"/>
      <c r="AE31" s="272"/>
      <c r="AF31" s="272"/>
      <c r="AG31" s="272"/>
      <c r="AH31" s="272"/>
      <c r="AI31" s="272"/>
      <c r="AJ31" s="272"/>
      <c r="AK31" s="272"/>
      <c r="AL31" s="272"/>
      <c r="AM31" s="272"/>
      <c r="AN31" s="272"/>
      <c r="AO31" s="272"/>
      <c r="AP31" s="182">
        <f t="shared" si="3"/>
        <v>0</v>
      </c>
      <c r="AQ31" s="274">
        <v>1</v>
      </c>
      <c r="AR31" s="185">
        <f t="shared" si="1"/>
        <v>0</v>
      </c>
      <c r="AS31" s="187">
        <f t="shared" si="4"/>
        <v>0</v>
      </c>
      <c r="AU31" s="180"/>
    </row>
    <row r="32" spans="1:47" x14ac:dyDescent="0.25">
      <c r="A32" s="270" t="s">
        <v>33</v>
      </c>
      <c r="B32" s="271"/>
      <c r="C32" s="272"/>
      <c r="D32" s="272"/>
      <c r="E32" s="272"/>
      <c r="F32" s="272"/>
      <c r="G32" s="272"/>
      <c r="H32" s="272"/>
      <c r="I32" s="272"/>
      <c r="J32" s="272"/>
      <c r="K32" s="272"/>
      <c r="L32" s="272"/>
      <c r="M32" s="272"/>
      <c r="N32" s="182">
        <f t="shared" si="0"/>
        <v>0</v>
      </c>
      <c r="O32" s="273">
        <v>1</v>
      </c>
      <c r="P32" s="271"/>
      <c r="Q32" s="272"/>
      <c r="R32" s="272"/>
      <c r="S32" s="272"/>
      <c r="T32" s="272"/>
      <c r="U32" s="272"/>
      <c r="V32" s="272"/>
      <c r="W32" s="272"/>
      <c r="X32" s="272"/>
      <c r="Y32" s="272"/>
      <c r="Z32" s="272"/>
      <c r="AA32" s="272"/>
      <c r="AB32" s="182">
        <f t="shared" si="2"/>
        <v>0</v>
      </c>
      <c r="AC32" s="273">
        <v>1</v>
      </c>
      <c r="AD32" s="271"/>
      <c r="AE32" s="272"/>
      <c r="AF32" s="272"/>
      <c r="AG32" s="272"/>
      <c r="AH32" s="272"/>
      <c r="AI32" s="272"/>
      <c r="AJ32" s="272"/>
      <c r="AK32" s="272"/>
      <c r="AL32" s="272"/>
      <c r="AM32" s="272"/>
      <c r="AN32" s="272"/>
      <c r="AO32" s="272"/>
      <c r="AP32" s="182">
        <f t="shared" si="3"/>
        <v>0</v>
      </c>
      <c r="AQ32" s="274">
        <v>1</v>
      </c>
      <c r="AR32" s="185">
        <f t="shared" si="1"/>
        <v>0</v>
      </c>
      <c r="AS32" s="187">
        <f t="shared" si="4"/>
        <v>0</v>
      </c>
      <c r="AU32" s="180"/>
    </row>
    <row r="33" spans="1:47" x14ac:dyDescent="0.25">
      <c r="A33" s="270" t="s">
        <v>33</v>
      </c>
      <c r="B33" s="271"/>
      <c r="C33" s="272"/>
      <c r="D33" s="272"/>
      <c r="E33" s="272"/>
      <c r="F33" s="272"/>
      <c r="G33" s="272"/>
      <c r="H33" s="272"/>
      <c r="I33" s="272"/>
      <c r="J33" s="272"/>
      <c r="K33" s="272"/>
      <c r="L33" s="272"/>
      <c r="M33" s="272"/>
      <c r="N33" s="182">
        <f t="shared" si="0"/>
        <v>0</v>
      </c>
      <c r="O33" s="273">
        <v>1</v>
      </c>
      <c r="P33" s="271"/>
      <c r="Q33" s="272"/>
      <c r="R33" s="272"/>
      <c r="S33" s="272"/>
      <c r="T33" s="272"/>
      <c r="U33" s="272"/>
      <c r="V33" s="272"/>
      <c r="W33" s="272"/>
      <c r="X33" s="272"/>
      <c r="Y33" s="272"/>
      <c r="Z33" s="272"/>
      <c r="AA33" s="272"/>
      <c r="AB33" s="182">
        <f t="shared" si="2"/>
        <v>0</v>
      </c>
      <c r="AC33" s="273">
        <v>1</v>
      </c>
      <c r="AD33" s="271"/>
      <c r="AE33" s="272"/>
      <c r="AF33" s="272"/>
      <c r="AG33" s="272"/>
      <c r="AH33" s="272"/>
      <c r="AI33" s="272"/>
      <c r="AJ33" s="272"/>
      <c r="AK33" s="272"/>
      <c r="AL33" s="272"/>
      <c r="AM33" s="272"/>
      <c r="AN33" s="272"/>
      <c r="AO33" s="272"/>
      <c r="AP33" s="182">
        <f t="shared" si="3"/>
        <v>0</v>
      </c>
      <c r="AQ33" s="274">
        <v>1</v>
      </c>
      <c r="AR33" s="185">
        <f t="shared" si="1"/>
        <v>0</v>
      </c>
      <c r="AS33" s="187">
        <f t="shared" si="4"/>
        <v>0</v>
      </c>
      <c r="AU33" s="180"/>
    </row>
    <row r="34" spans="1:47" x14ac:dyDescent="0.25">
      <c r="A34" s="270" t="s">
        <v>33</v>
      </c>
      <c r="B34" s="271"/>
      <c r="C34" s="272"/>
      <c r="D34" s="272"/>
      <c r="E34" s="272"/>
      <c r="F34" s="272"/>
      <c r="G34" s="272"/>
      <c r="H34" s="272"/>
      <c r="I34" s="272"/>
      <c r="J34" s="272"/>
      <c r="K34" s="272"/>
      <c r="L34" s="272"/>
      <c r="M34" s="272"/>
      <c r="N34" s="182">
        <f t="shared" si="0"/>
        <v>0</v>
      </c>
      <c r="O34" s="273">
        <v>1</v>
      </c>
      <c r="P34" s="271"/>
      <c r="Q34" s="272"/>
      <c r="R34" s="272"/>
      <c r="S34" s="272"/>
      <c r="T34" s="272"/>
      <c r="U34" s="272"/>
      <c r="V34" s="272"/>
      <c r="W34" s="272"/>
      <c r="X34" s="272"/>
      <c r="Y34" s="272"/>
      <c r="Z34" s="272"/>
      <c r="AA34" s="272"/>
      <c r="AB34" s="182">
        <f t="shared" si="2"/>
        <v>0</v>
      </c>
      <c r="AC34" s="273">
        <v>1</v>
      </c>
      <c r="AD34" s="271"/>
      <c r="AE34" s="272"/>
      <c r="AF34" s="272"/>
      <c r="AG34" s="272"/>
      <c r="AH34" s="272"/>
      <c r="AI34" s="272"/>
      <c r="AJ34" s="272"/>
      <c r="AK34" s="272"/>
      <c r="AL34" s="272"/>
      <c r="AM34" s="272"/>
      <c r="AN34" s="272"/>
      <c r="AO34" s="272"/>
      <c r="AP34" s="182">
        <f t="shared" si="3"/>
        <v>0</v>
      </c>
      <c r="AQ34" s="274">
        <v>1</v>
      </c>
      <c r="AR34" s="185">
        <f t="shared" si="1"/>
        <v>0</v>
      </c>
      <c r="AS34" s="187">
        <f t="shared" si="4"/>
        <v>0</v>
      </c>
    </row>
    <row r="35" spans="1:47" x14ac:dyDescent="0.25">
      <c r="A35" s="15" t="s">
        <v>28</v>
      </c>
      <c r="B35" s="8"/>
      <c r="C35" s="9"/>
      <c r="D35" s="9"/>
      <c r="E35" s="9"/>
      <c r="F35" s="9"/>
      <c r="G35" s="9"/>
      <c r="H35" s="9"/>
      <c r="I35" s="9"/>
      <c r="J35" s="9"/>
      <c r="K35" s="9"/>
      <c r="L35" s="9"/>
      <c r="M35" s="9"/>
      <c r="N35" s="58"/>
      <c r="O35" s="59"/>
      <c r="P35" s="10"/>
      <c r="Q35" s="1"/>
      <c r="R35" s="1"/>
      <c r="S35" s="1"/>
      <c r="T35" s="1"/>
      <c r="U35" s="1"/>
      <c r="V35" s="1"/>
      <c r="W35" s="1"/>
      <c r="X35" s="1"/>
      <c r="Y35" s="1"/>
      <c r="Z35" s="1"/>
      <c r="AA35" s="1"/>
      <c r="AB35" s="61"/>
      <c r="AC35" s="60"/>
      <c r="AD35" s="120"/>
      <c r="AE35" s="121"/>
      <c r="AF35" s="121"/>
      <c r="AG35" s="121"/>
      <c r="AH35" s="121"/>
      <c r="AI35" s="121"/>
      <c r="AJ35" s="121"/>
      <c r="AK35" s="121"/>
      <c r="AL35" s="121"/>
      <c r="AM35" s="121"/>
      <c r="AN35" s="121"/>
      <c r="AO35" s="121"/>
      <c r="AP35" s="61"/>
      <c r="AQ35" s="60"/>
      <c r="AR35" s="185"/>
      <c r="AS35" s="188"/>
    </row>
    <row r="36" spans="1:47" x14ac:dyDescent="0.25">
      <c r="A36" s="270" t="s">
        <v>33</v>
      </c>
      <c r="B36" s="271"/>
      <c r="C36" s="272"/>
      <c r="D36" s="272"/>
      <c r="E36" s="272"/>
      <c r="F36" s="272"/>
      <c r="G36" s="272"/>
      <c r="H36" s="272"/>
      <c r="I36" s="272"/>
      <c r="J36" s="272"/>
      <c r="K36" s="272"/>
      <c r="L36" s="272"/>
      <c r="M36" s="272"/>
      <c r="N36" s="182">
        <f>SUM(B36:M36)</f>
        <v>0</v>
      </c>
      <c r="O36" s="273">
        <v>1</v>
      </c>
      <c r="P36" s="271"/>
      <c r="Q36" s="272"/>
      <c r="R36" s="272"/>
      <c r="S36" s="272"/>
      <c r="T36" s="272"/>
      <c r="U36" s="272"/>
      <c r="V36" s="272"/>
      <c r="W36" s="272"/>
      <c r="X36" s="272"/>
      <c r="Y36" s="272"/>
      <c r="Z36" s="272"/>
      <c r="AA36" s="272"/>
      <c r="AB36" s="182">
        <f>SUM(P36:AA36)</f>
        <v>0</v>
      </c>
      <c r="AC36" s="273">
        <v>1</v>
      </c>
      <c r="AD36" s="271"/>
      <c r="AE36" s="272"/>
      <c r="AF36" s="272"/>
      <c r="AG36" s="272"/>
      <c r="AH36" s="272"/>
      <c r="AI36" s="272"/>
      <c r="AJ36" s="272"/>
      <c r="AK36" s="272"/>
      <c r="AL36" s="272"/>
      <c r="AM36" s="272"/>
      <c r="AN36" s="272"/>
      <c r="AO36" s="272"/>
      <c r="AP36" s="182">
        <f>SUM(AD36:AO36)</f>
        <v>0</v>
      </c>
      <c r="AQ36" s="274">
        <v>1</v>
      </c>
      <c r="AR36" s="185">
        <f t="shared" ref="AR36:AR43" si="5">N36+AB36+AP36</f>
        <v>0</v>
      </c>
      <c r="AS36" s="187">
        <f t="shared" si="4"/>
        <v>0</v>
      </c>
    </row>
    <row r="37" spans="1:47" x14ac:dyDescent="0.25">
      <c r="A37" s="270" t="s">
        <v>33</v>
      </c>
      <c r="B37" s="271"/>
      <c r="C37" s="272"/>
      <c r="D37" s="272"/>
      <c r="E37" s="272"/>
      <c r="F37" s="272"/>
      <c r="G37" s="272"/>
      <c r="H37" s="272"/>
      <c r="I37" s="272"/>
      <c r="J37" s="272"/>
      <c r="K37" s="272"/>
      <c r="L37" s="272"/>
      <c r="M37" s="272"/>
      <c r="N37" s="182">
        <f t="shared" ref="N37:N43" si="6">SUM(B37:M37)</f>
        <v>0</v>
      </c>
      <c r="O37" s="273">
        <v>1</v>
      </c>
      <c r="P37" s="271"/>
      <c r="Q37" s="272"/>
      <c r="R37" s="272"/>
      <c r="S37" s="272"/>
      <c r="T37" s="272"/>
      <c r="U37" s="272"/>
      <c r="V37" s="272"/>
      <c r="W37" s="272"/>
      <c r="X37" s="272"/>
      <c r="Y37" s="272"/>
      <c r="Z37" s="272"/>
      <c r="AA37" s="272"/>
      <c r="AB37" s="182">
        <f t="shared" ref="AB37:AB43" si="7">SUM(P37:AA37)</f>
        <v>0</v>
      </c>
      <c r="AC37" s="273">
        <v>1</v>
      </c>
      <c r="AD37" s="271"/>
      <c r="AE37" s="272"/>
      <c r="AF37" s="272"/>
      <c r="AG37" s="272"/>
      <c r="AH37" s="272"/>
      <c r="AI37" s="272"/>
      <c r="AJ37" s="272"/>
      <c r="AK37" s="272"/>
      <c r="AL37" s="272"/>
      <c r="AM37" s="272"/>
      <c r="AN37" s="272"/>
      <c r="AO37" s="272"/>
      <c r="AP37" s="182">
        <f t="shared" ref="AP37:AP43" si="8">SUM(AD37:AO37)</f>
        <v>0</v>
      </c>
      <c r="AQ37" s="274">
        <v>1</v>
      </c>
      <c r="AR37" s="185">
        <f t="shared" si="5"/>
        <v>0</v>
      </c>
      <c r="AS37" s="187">
        <f t="shared" si="4"/>
        <v>0</v>
      </c>
    </row>
    <row r="38" spans="1:47" x14ac:dyDescent="0.25">
      <c r="A38" s="270" t="s">
        <v>33</v>
      </c>
      <c r="B38" s="271"/>
      <c r="C38" s="272"/>
      <c r="D38" s="272"/>
      <c r="E38" s="272"/>
      <c r="F38" s="272"/>
      <c r="G38" s="272"/>
      <c r="H38" s="272"/>
      <c r="I38" s="272"/>
      <c r="J38" s="272"/>
      <c r="K38" s="272"/>
      <c r="L38" s="272"/>
      <c r="M38" s="272"/>
      <c r="N38" s="182">
        <f t="shared" si="6"/>
        <v>0</v>
      </c>
      <c r="O38" s="273">
        <v>1</v>
      </c>
      <c r="P38" s="271"/>
      <c r="Q38" s="272"/>
      <c r="R38" s="272"/>
      <c r="S38" s="272"/>
      <c r="T38" s="272"/>
      <c r="U38" s="272"/>
      <c r="V38" s="272"/>
      <c r="W38" s="272"/>
      <c r="X38" s="272"/>
      <c r="Y38" s="272"/>
      <c r="Z38" s="272"/>
      <c r="AA38" s="272"/>
      <c r="AB38" s="182">
        <f t="shared" si="7"/>
        <v>0</v>
      </c>
      <c r="AC38" s="273">
        <v>1</v>
      </c>
      <c r="AD38" s="271"/>
      <c r="AE38" s="272"/>
      <c r="AF38" s="272"/>
      <c r="AG38" s="272"/>
      <c r="AH38" s="272"/>
      <c r="AI38" s="272"/>
      <c r="AJ38" s="272"/>
      <c r="AK38" s="272"/>
      <c r="AL38" s="272"/>
      <c r="AM38" s="272"/>
      <c r="AN38" s="272"/>
      <c r="AO38" s="272"/>
      <c r="AP38" s="182">
        <f t="shared" si="8"/>
        <v>0</v>
      </c>
      <c r="AQ38" s="274">
        <v>1</v>
      </c>
      <c r="AR38" s="185">
        <f t="shared" si="5"/>
        <v>0</v>
      </c>
      <c r="AS38" s="187">
        <f t="shared" si="4"/>
        <v>0</v>
      </c>
    </row>
    <row r="39" spans="1:47" x14ac:dyDescent="0.25">
      <c r="A39" s="270" t="s">
        <v>33</v>
      </c>
      <c r="B39" s="271"/>
      <c r="C39" s="272"/>
      <c r="D39" s="272"/>
      <c r="E39" s="272"/>
      <c r="F39" s="272"/>
      <c r="G39" s="272"/>
      <c r="H39" s="272"/>
      <c r="I39" s="272"/>
      <c r="J39" s="272"/>
      <c r="K39" s="272"/>
      <c r="L39" s="272"/>
      <c r="M39" s="272"/>
      <c r="N39" s="182">
        <f t="shared" si="6"/>
        <v>0</v>
      </c>
      <c r="O39" s="273">
        <v>1</v>
      </c>
      <c r="P39" s="271"/>
      <c r="Q39" s="272"/>
      <c r="R39" s="272"/>
      <c r="S39" s="272"/>
      <c r="T39" s="272"/>
      <c r="U39" s="272"/>
      <c r="V39" s="272"/>
      <c r="W39" s="272"/>
      <c r="X39" s="272"/>
      <c r="Y39" s="272"/>
      <c r="Z39" s="272"/>
      <c r="AA39" s="272"/>
      <c r="AB39" s="182">
        <f t="shared" si="7"/>
        <v>0</v>
      </c>
      <c r="AC39" s="273">
        <v>1</v>
      </c>
      <c r="AD39" s="271"/>
      <c r="AE39" s="272"/>
      <c r="AF39" s="272"/>
      <c r="AG39" s="272"/>
      <c r="AH39" s="272"/>
      <c r="AI39" s="272"/>
      <c r="AJ39" s="272"/>
      <c r="AK39" s="272"/>
      <c r="AL39" s="272"/>
      <c r="AM39" s="272"/>
      <c r="AN39" s="272"/>
      <c r="AO39" s="272"/>
      <c r="AP39" s="182">
        <f t="shared" si="8"/>
        <v>0</v>
      </c>
      <c r="AQ39" s="274">
        <v>1</v>
      </c>
      <c r="AR39" s="185">
        <f t="shared" si="5"/>
        <v>0</v>
      </c>
      <c r="AS39" s="187">
        <f t="shared" si="4"/>
        <v>0</v>
      </c>
    </row>
    <row r="40" spans="1:47" x14ac:dyDescent="0.25">
      <c r="A40" s="270" t="s">
        <v>33</v>
      </c>
      <c r="B40" s="271"/>
      <c r="C40" s="272"/>
      <c r="D40" s="272"/>
      <c r="E40" s="272"/>
      <c r="F40" s="272"/>
      <c r="G40" s="272"/>
      <c r="H40" s="272"/>
      <c r="I40" s="272"/>
      <c r="J40" s="272"/>
      <c r="K40" s="272"/>
      <c r="L40" s="272"/>
      <c r="M40" s="272"/>
      <c r="N40" s="182">
        <f t="shared" si="6"/>
        <v>0</v>
      </c>
      <c r="O40" s="273">
        <v>1</v>
      </c>
      <c r="P40" s="271"/>
      <c r="Q40" s="272"/>
      <c r="R40" s="272"/>
      <c r="S40" s="272"/>
      <c r="T40" s="272"/>
      <c r="U40" s="272"/>
      <c r="V40" s="272"/>
      <c r="W40" s="272"/>
      <c r="X40" s="272"/>
      <c r="Y40" s="272"/>
      <c r="Z40" s="272"/>
      <c r="AA40" s="272"/>
      <c r="AB40" s="182">
        <f t="shared" si="7"/>
        <v>0</v>
      </c>
      <c r="AC40" s="273">
        <v>1</v>
      </c>
      <c r="AD40" s="271"/>
      <c r="AE40" s="272"/>
      <c r="AF40" s="272"/>
      <c r="AG40" s="272"/>
      <c r="AH40" s="272"/>
      <c r="AI40" s="272"/>
      <c r="AJ40" s="272"/>
      <c r="AK40" s="272"/>
      <c r="AL40" s="272"/>
      <c r="AM40" s="272"/>
      <c r="AN40" s="272"/>
      <c r="AO40" s="272"/>
      <c r="AP40" s="182">
        <f t="shared" si="8"/>
        <v>0</v>
      </c>
      <c r="AQ40" s="274">
        <v>1</v>
      </c>
      <c r="AR40" s="185">
        <f t="shared" si="5"/>
        <v>0</v>
      </c>
      <c r="AS40" s="187">
        <f t="shared" si="4"/>
        <v>0</v>
      </c>
    </row>
    <row r="41" spans="1:47" x14ac:dyDescent="0.25">
      <c r="A41" s="270" t="s">
        <v>33</v>
      </c>
      <c r="B41" s="271"/>
      <c r="C41" s="272"/>
      <c r="D41" s="272"/>
      <c r="E41" s="272"/>
      <c r="F41" s="272"/>
      <c r="G41" s="272"/>
      <c r="H41" s="272"/>
      <c r="I41" s="272"/>
      <c r="J41" s="272"/>
      <c r="K41" s="272"/>
      <c r="L41" s="272"/>
      <c r="M41" s="272"/>
      <c r="N41" s="182">
        <f t="shared" si="6"/>
        <v>0</v>
      </c>
      <c r="O41" s="273">
        <v>1</v>
      </c>
      <c r="P41" s="271"/>
      <c r="Q41" s="272"/>
      <c r="R41" s="272"/>
      <c r="S41" s="272"/>
      <c r="T41" s="272"/>
      <c r="U41" s="272"/>
      <c r="V41" s="272"/>
      <c r="W41" s="272"/>
      <c r="X41" s="272"/>
      <c r="Y41" s="272"/>
      <c r="Z41" s="272"/>
      <c r="AA41" s="272"/>
      <c r="AB41" s="182">
        <f t="shared" si="7"/>
        <v>0</v>
      </c>
      <c r="AC41" s="273">
        <v>1</v>
      </c>
      <c r="AD41" s="271"/>
      <c r="AE41" s="272"/>
      <c r="AF41" s="272"/>
      <c r="AG41" s="272"/>
      <c r="AH41" s="272"/>
      <c r="AI41" s="272"/>
      <c r="AJ41" s="272"/>
      <c r="AK41" s="272"/>
      <c r="AL41" s="272"/>
      <c r="AM41" s="272"/>
      <c r="AN41" s="272"/>
      <c r="AO41" s="272"/>
      <c r="AP41" s="182">
        <f t="shared" si="8"/>
        <v>0</v>
      </c>
      <c r="AQ41" s="274">
        <v>1</v>
      </c>
      <c r="AR41" s="185">
        <f t="shared" si="5"/>
        <v>0</v>
      </c>
      <c r="AS41" s="187">
        <f t="shared" si="4"/>
        <v>0</v>
      </c>
    </row>
    <row r="42" spans="1:47" x14ac:dyDescent="0.25">
      <c r="A42" s="270" t="s">
        <v>33</v>
      </c>
      <c r="B42" s="271"/>
      <c r="C42" s="272"/>
      <c r="D42" s="272"/>
      <c r="E42" s="272"/>
      <c r="F42" s="272"/>
      <c r="G42" s="272"/>
      <c r="H42" s="272"/>
      <c r="I42" s="272"/>
      <c r="J42" s="272"/>
      <c r="K42" s="272"/>
      <c r="L42" s="272"/>
      <c r="M42" s="272"/>
      <c r="N42" s="182">
        <f t="shared" si="6"/>
        <v>0</v>
      </c>
      <c r="O42" s="273">
        <v>1</v>
      </c>
      <c r="P42" s="271"/>
      <c r="Q42" s="272"/>
      <c r="R42" s="272"/>
      <c r="S42" s="272"/>
      <c r="T42" s="272"/>
      <c r="U42" s="272"/>
      <c r="V42" s="272"/>
      <c r="W42" s="272"/>
      <c r="X42" s="272"/>
      <c r="Y42" s="272"/>
      <c r="Z42" s="272"/>
      <c r="AA42" s="272"/>
      <c r="AB42" s="182">
        <f t="shared" si="7"/>
        <v>0</v>
      </c>
      <c r="AC42" s="273">
        <v>1</v>
      </c>
      <c r="AD42" s="271"/>
      <c r="AE42" s="272"/>
      <c r="AF42" s="272"/>
      <c r="AG42" s="272"/>
      <c r="AH42" s="272"/>
      <c r="AI42" s="272"/>
      <c r="AJ42" s="272"/>
      <c r="AK42" s="272"/>
      <c r="AL42" s="272"/>
      <c r="AM42" s="272"/>
      <c r="AN42" s="272"/>
      <c r="AO42" s="272"/>
      <c r="AP42" s="182">
        <f t="shared" si="8"/>
        <v>0</v>
      </c>
      <c r="AQ42" s="274">
        <v>1</v>
      </c>
      <c r="AR42" s="185">
        <f t="shared" si="5"/>
        <v>0</v>
      </c>
      <c r="AS42" s="187">
        <f t="shared" si="4"/>
        <v>0</v>
      </c>
    </row>
    <row r="43" spans="1:47" x14ac:dyDescent="0.25">
      <c r="A43" s="270" t="s">
        <v>33</v>
      </c>
      <c r="B43" s="271"/>
      <c r="C43" s="272"/>
      <c r="D43" s="272"/>
      <c r="E43" s="272"/>
      <c r="F43" s="272"/>
      <c r="G43" s="272"/>
      <c r="H43" s="272"/>
      <c r="I43" s="272"/>
      <c r="J43" s="272"/>
      <c r="K43" s="272"/>
      <c r="L43" s="272"/>
      <c r="M43" s="272"/>
      <c r="N43" s="182">
        <f t="shared" si="6"/>
        <v>0</v>
      </c>
      <c r="O43" s="273">
        <v>1</v>
      </c>
      <c r="P43" s="271"/>
      <c r="Q43" s="272"/>
      <c r="R43" s="272"/>
      <c r="S43" s="272"/>
      <c r="T43" s="272"/>
      <c r="U43" s="272"/>
      <c r="V43" s="272"/>
      <c r="W43" s="272"/>
      <c r="X43" s="272"/>
      <c r="Y43" s="272"/>
      <c r="Z43" s="272"/>
      <c r="AA43" s="272"/>
      <c r="AB43" s="182">
        <f t="shared" si="7"/>
        <v>0</v>
      </c>
      <c r="AC43" s="273">
        <v>1</v>
      </c>
      <c r="AD43" s="271"/>
      <c r="AE43" s="272"/>
      <c r="AF43" s="272"/>
      <c r="AG43" s="272"/>
      <c r="AH43" s="272"/>
      <c r="AI43" s="272"/>
      <c r="AJ43" s="272"/>
      <c r="AK43" s="272"/>
      <c r="AL43" s="272"/>
      <c r="AM43" s="272"/>
      <c r="AN43" s="272"/>
      <c r="AO43" s="272"/>
      <c r="AP43" s="182">
        <f t="shared" si="8"/>
        <v>0</v>
      </c>
      <c r="AQ43" s="274">
        <v>1</v>
      </c>
      <c r="AR43" s="185">
        <f t="shared" si="5"/>
        <v>0</v>
      </c>
      <c r="AS43" s="187">
        <f t="shared" si="4"/>
        <v>0</v>
      </c>
    </row>
    <row r="44" spans="1:47" x14ac:dyDescent="0.25">
      <c r="A44" s="16"/>
      <c r="B44" s="287">
        <f>SUM(B27:B34,B36:B43)</f>
        <v>0</v>
      </c>
      <c r="C44" s="288">
        <f>SUM(C27:C34,C36:C43)</f>
        <v>0</v>
      </c>
      <c r="D44" s="288">
        <f t="shared" ref="D44:M44" si="9">SUM(D27:D34,D36:D43)</f>
        <v>0</v>
      </c>
      <c r="E44" s="288">
        <f t="shared" si="9"/>
        <v>0</v>
      </c>
      <c r="F44" s="288">
        <f t="shared" si="9"/>
        <v>0</v>
      </c>
      <c r="G44" s="288">
        <f t="shared" si="9"/>
        <v>0</v>
      </c>
      <c r="H44" s="288">
        <f t="shared" si="9"/>
        <v>0</v>
      </c>
      <c r="I44" s="288">
        <f t="shared" si="9"/>
        <v>0</v>
      </c>
      <c r="J44" s="288">
        <f t="shared" si="9"/>
        <v>0</v>
      </c>
      <c r="K44" s="288">
        <f t="shared" si="9"/>
        <v>0</v>
      </c>
      <c r="L44" s="288">
        <f t="shared" si="9"/>
        <v>0</v>
      </c>
      <c r="M44" s="288">
        <f t="shared" si="9"/>
        <v>0</v>
      </c>
      <c r="N44" s="184">
        <f>SUM(N27:N43)</f>
        <v>0</v>
      </c>
      <c r="O44" s="62"/>
      <c r="P44" s="289">
        <f>SUM(P27:P34,P36:P43)</f>
        <v>0</v>
      </c>
      <c r="Q44" s="290">
        <f>SUM(Q27:Q34,Q36:Q43)</f>
        <v>0</v>
      </c>
      <c r="R44" s="290">
        <f t="shared" ref="R44:AA44" si="10">SUM(R27:R34,R36:R43)</f>
        <v>0</v>
      </c>
      <c r="S44" s="290">
        <f t="shared" si="10"/>
        <v>0</v>
      </c>
      <c r="T44" s="290">
        <f t="shared" si="10"/>
        <v>0</v>
      </c>
      <c r="U44" s="290">
        <f t="shared" si="10"/>
        <v>0</v>
      </c>
      <c r="V44" s="290">
        <f t="shared" si="10"/>
        <v>0</v>
      </c>
      <c r="W44" s="290">
        <f t="shared" si="10"/>
        <v>0</v>
      </c>
      <c r="X44" s="290">
        <f t="shared" si="10"/>
        <v>0</v>
      </c>
      <c r="Y44" s="290">
        <f t="shared" si="10"/>
        <v>0</v>
      </c>
      <c r="Z44" s="290">
        <f t="shared" si="10"/>
        <v>0</v>
      </c>
      <c r="AA44" s="290">
        <f t="shared" si="10"/>
        <v>0</v>
      </c>
      <c r="AB44" s="184">
        <f>SUM(AB27:AB43)</f>
        <v>0</v>
      </c>
      <c r="AC44" s="62"/>
      <c r="AD44" s="287">
        <f>SUM(AD27:AD34,AD36:AD43)</f>
        <v>0</v>
      </c>
      <c r="AE44" s="288">
        <f>SUM(AE27:AE34,AE36:AE43)</f>
        <v>0</v>
      </c>
      <c r="AF44" s="288">
        <f t="shared" ref="AF44:AO44" si="11">SUM(AF27:AF34,AF36:AF43)</f>
        <v>0</v>
      </c>
      <c r="AG44" s="288">
        <f t="shared" si="11"/>
        <v>0</v>
      </c>
      <c r="AH44" s="288">
        <f t="shared" si="11"/>
        <v>0</v>
      </c>
      <c r="AI44" s="288">
        <f t="shared" si="11"/>
        <v>0</v>
      </c>
      <c r="AJ44" s="288">
        <f t="shared" si="11"/>
        <v>0</v>
      </c>
      <c r="AK44" s="288">
        <f t="shared" si="11"/>
        <v>0</v>
      </c>
      <c r="AL44" s="288">
        <f t="shared" si="11"/>
        <v>0</v>
      </c>
      <c r="AM44" s="288">
        <f t="shared" si="11"/>
        <v>0</v>
      </c>
      <c r="AN44" s="288">
        <f t="shared" si="11"/>
        <v>0</v>
      </c>
      <c r="AO44" s="288">
        <f t="shared" si="11"/>
        <v>0</v>
      </c>
      <c r="AP44" s="184">
        <f>SUM(AP27:AP43)</f>
        <v>0</v>
      </c>
      <c r="AQ44" s="20"/>
      <c r="AR44" s="189">
        <f>SUM(AR27:AR43)</f>
        <v>0</v>
      </c>
      <c r="AS44" s="32"/>
    </row>
    <row r="45" spans="1:47" ht="14.4" thickBot="1" x14ac:dyDescent="0.3">
      <c r="AR45" s="24"/>
      <c r="AS45" s="25"/>
    </row>
    <row r="46" spans="1:47" ht="15" thickTop="1" thickBot="1" x14ac:dyDescent="0.3">
      <c r="A46" s="28" t="s">
        <v>37</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245">
        <f>SUM(AS27:AS43)</f>
        <v>0</v>
      </c>
    </row>
    <row r="47" spans="1:47" ht="14.4" thickTop="1" x14ac:dyDescent="0.25"/>
  </sheetData>
  <sheetProtection algorithmName="SHA-512" hashValue="VrM/q5RVhEUmwWbEQf//4tVgyRIs8M0VDp842Fq8Za/rOk+o3XwDVpbkq6MTOAR8gOnlwcr1uHhm+4vvPI4Kww==" saltValue="GXqxhT7v83H+Rjn9GQCSNA==" spinCount="100000" sheet="1" formatCells="0" formatRows="0" insertRows="0"/>
  <mergeCells count="14">
    <mergeCell ref="AJ1:AS1"/>
    <mergeCell ref="AR2:AS2"/>
    <mergeCell ref="AD26:AO26"/>
    <mergeCell ref="B19:O19"/>
    <mergeCell ref="P19:AC19"/>
    <mergeCell ref="AD19:AQ19"/>
    <mergeCell ref="B26:M26"/>
    <mergeCell ref="P26:AA26"/>
    <mergeCell ref="A7:AS7"/>
    <mergeCell ref="A6:AS6"/>
    <mergeCell ref="A5:AS5"/>
    <mergeCell ref="A4:AS4"/>
    <mergeCell ref="A8:AS9"/>
    <mergeCell ref="A3:AS3"/>
  </mergeCells>
  <printOptions horizontalCentered="1"/>
  <pageMargins left="0.25" right="0.25" top="0.75" bottom="0.75" header="0.3" footer="0.3"/>
  <pageSetup scale="57" fitToHeight="0" orientation="landscape" r:id="rId1"/>
  <headerFooter>
    <oddFooter>&amp;C&amp;F v072016</oddFooter>
  </headerFooter>
  <ignoredErrors>
    <ignoredError sqref="AB27 AB28:AB34 AB36:AB43 AP27:AP34 AP36:AP43" formulaRange="1"/>
    <ignoredError sqref="B19 P19 AD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topLeftCell="A4" zoomScaleNormal="100" workbookViewId="0">
      <selection activeCell="T13" sqref="T13"/>
    </sheetView>
  </sheetViews>
  <sheetFormatPr defaultColWidth="9.109375" defaultRowHeight="13.8" x14ac:dyDescent="0.25"/>
  <cols>
    <col min="1" max="10" width="8.6640625" style="33" customWidth="1"/>
    <col min="11" max="17" width="9.109375" style="33"/>
    <col min="18" max="18" width="23.33203125" style="33" customWidth="1"/>
    <col min="19" max="16384" width="9.109375" style="33"/>
  </cols>
  <sheetData>
    <row r="1" spans="1:18" ht="15" customHeight="1" x14ac:dyDescent="0.3">
      <c r="A1" s="46"/>
      <c r="B1" s="47"/>
      <c r="C1" s="47"/>
      <c r="D1" s="47"/>
      <c r="E1" s="140"/>
      <c r="F1" s="140"/>
      <c r="G1" s="140"/>
      <c r="H1" s="140"/>
      <c r="I1" s="140"/>
      <c r="J1" s="140"/>
      <c r="K1" s="439" t="str">
        <f>Summary!$H$2</f>
        <v>OSU Construction Project</v>
      </c>
      <c r="L1" s="439"/>
      <c r="M1" s="439"/>
      <c r="N1" s="439"/>
      <c r="O1" s="439"/>
      <c r="P1" s="440"/>
    </row>
    <row r="2" spans="1:18" ht="15.6" x14ac:dyDescent="0.3">
      <c r="A2" s="40"/>
      <c r="B2" s="41"/>
      <c r="C2" s="41"/>
      <c r="D2" s="41"/>
      <c r="E2" s="48"/>
      <c r="F2" s="48"/>
      <c r="G2" s="48"/>
      <c r="H2" s="48"/>
      <c r="I2" s="48"/>
      <c r="J2" s="48"/>
      <c r="K2" s="41"/>
      <c r="L2" s="41"/>
      <c r="M2" s="394" t="str">
        <f>Summary!$H$3</f>
        <v>OSU-123456</v>
      </c>
      <c r="N2" s="394"/>
      <c r="O2" s="394"/>
      <c r="P2" s="395"/>
    </row>
    <row r="3" spans="1:18" x14ac:dyDescent="0.25">
      <c r="A3" s="418" t="str">
        <f>Summary!A5:K5</f>
        <v>GMP #</v>
      </c>
      <c r="B3" s="419"/>
      <c r="C3" s="419"/>
      <c r="D3" s="419"/>
      <c r="E3" s="419"/>
      <c r="F3" s="419"/>
      <c r="G3" s="419"/>
      <c r="H3" s="419"/>
      <c r="I3" s="419"/>
      <c r="J3" s="419"/>
      <c r="K3" s="419"/>
      <c r="L3" s="419"/>
      <c r="M3" s="419"/>
      <c r="N3" s="419"/>
      <c r="O3" s="419"/>
      <c r="P3" s="420"/>
    </row>
    <row r="4" spans="1:18" ht="15.6" x14ac:dyDescent="0.3">
      <c r="A4" s="396" t="s">
        <v>201</v>
      </c>
      <c r="B4" s="397"/>
      <c r="C4" s="397"/>
      <c r="D4" s="397"/>
      <c r="E4" s="397"/>
      <c r="F4" s="397"/>
      <c r="G4" s="397"/>
      <c r="H4" s="397"/>
      <c r="I4" s="397"/>
      <c r="J4" s="397"/>
      <c r="K4" s="397"/>
      <c r="L4" s="397"/>
      <c r="M4" s="397"/>
      <c r="N4" s="397"/>
      <c r="O4" s="397"/>
      <c r="P4" s="398"/>
    </row>
    <row r="5" spans="1:18" ht="15.6" x14ac:dyDescent="0.3">
      <c r="A5" s="396" t="s">
        <v>3</v>
      </c>
      <c r="B5" s="397"/>
      <c r="C5" s="397"/>
      <c r="D5" s="397"/>
      <c r="E5" s="397"/>
      <c r="F5" s="397"/>
      <c r="G5" s="397"/>
      <c r="H5" s="397"/>
      <c r="I5" s="397"/>
      <c r="J5" s="397"/>
      <c r="K5" s="397"/>
      <c r="L5" s="397"/>
      <c r="M5" s="397"/>
      <c r="N5" s="397"/>
      <c r="O5" s="397"/>
      <c r="P5" s="398"/>
    </row>
    <row r="6" spans="1:18" ht="15.6" x14ac:dyDescent="0.3">
      <c r="A6" s="399">
        <f ca="1">+Summary!A7:K7</f>
        <v>44050</v>
      </c>
      <c r="B6" s="400"/>
      <c r="C6" s="400"/>
      <c r="D6" s="400"/>
      <c r="E6" s="400"/>
      <c r="F6" s="400"/>
      <c r="G6" s="400"/>
      <c r="H6" s="400"/>
      <c r="I6" s="400"/>
      <c r="J6" s="400"/>
      <c r="K6" s="400"/>
      <c r="L6" s="400"/>
      <c r="M6" s="400"/>
      <c r="N6" s="400"/>
      <c r="O6" s="400"/>
      <c r="P6" s="401"/>
    </row>
    <row r="7" spans="1:18" ht="15.6" x14ac:dyDescent="0.3">
      <c r="A7" s="480"/>
      <c r="B7" s="481"/>
      <c r="C7" s="481"/>
      <c r="D7" s="481"/>
      <c r="E7" s="481"/>
      <c r="F7" s="481"/>
      <c r="G7" s="481"/>
      <c r="H7" s="481"/>
      <c r="I7" s="481"/>
      <c r="J7" s="481"/>
      <c r="K7" s="481"/>
      <c r="L7" s="481"/>
      <c r="M7" s="481"/>
      <c r="N7" s="481"/>
      <c r="O7" s="481"/>
      <c r="P7" s="482"/>
    </row>
    <row r="8" spans="1:18" ht="50.25" customHeight="1" x14ac:dyDescent="0.25">
      <c r="A8" s="493" t="s">
        <v>225</v>
      </c>
      <c r="B8" s="494"/>
      <c r="C8" s="494"/>
      <c r="D8" s="494"/>
      <c r="E8" s="494"/>
      <c r="F8" s="494"/>
      <c r="G8" s="494"/>
      <c r="H8" s="494"/>
      <c r="I8" s="494"/>
      <c r="J8" s="494"/>
      <c r="K8" s="494"/>
      <c r="L8" s="494"/>
      <c r="M8" s="494"/>
      <c r="N8" s="494"/>
      <c r="O8" s="494"/>
      <c r="P8" s="495"/>
    </row>
    <row r="9" spans="1:18" ht="68.099999999999994" customHeight="1" x14ac:dyDescent="0.25">
      <c r="A9" s="190" t="s">
        <v>86</v>
      </c>
      <c r="B9" s="478" t="s">
        <v>72</v>
      </c>
      <c r="C9" s="478"/>
      <c r="D9" s="478"/>
      <c r="E9" s="478"/>
      <c r="F9" s="478"/>
      <c r="G9" s="478"/>
      <c r="H9" s="478" t="s">
        <v>68</v>
      </c>
      <c r="I9" s="478"/>
      <c r="J9" s="478"/>
      <c r="K9" s="483" t="s">
        <v>123</v>
      </c>
      <c r="L9" s="484"/>
      <c r="M9" s="485"/>
      <c r="N9" s="486" t="s">
        <v>124</v>
      </c>
      <c r="O9" s="486"/>
      <c r="P9" s="486"/>
    </row>
    <row r="10" spans="1:18" ht="14.25" customHeight="1" x14ac:dyDescent="0.25">
      <c r="A10" s="160">
        <v>1</v>
      </c>
      <c r="B10" s="469"/>
      <c r="C10" s="469"/>
      <c r="D10" s="469"/>
      <c r="E10" s="469"/>
      <c r="F10" s="469"/>
      <c r="G10" s="469"/>
      <c r="H10" s="470">
        <v>0</v>
      </c>
      <c r="I10" s="470"/>
      <c r="J10" s="470"/>
      <c r="K10" s="479">
        <v>0</v>
      </c>
      <c r="L10" s="479"/>
      <c r="M10" s="479"/>
      <c r="N10" s="479">
        <v>0</v>
      </c>
      <c r="O10" s="479"/>
      <c r="P10" s="479"/>
    </row>
    <row r="11" spans="1:18" x14ac:dyDescent="0.25">
      <c r="A11" s="160"/>
      <c r="B11" s="469"/>
      <c r="C11" s="469"/>
      <c r="D11" s="469"/>
      <c r="E11" s="469"/>
      <c r="F11" s="469"/>
      <c r="G11" s="469"/>
      <c r="H11" s="470">
        <v>0</v>
      </c>
      <c r="I11" s="470"/>
      <c r="J11" s="470"/>
      <c r="K11" s="479">
        <v>0</v>
      </c>
      <c r="L11" s="479"/>
      <c r="M11" s="479"/>
      <c r="N11" s="479">
        <v>0</v>
      </c>
      <c r="O11" s="479"/>
      <c r="P11" s="479"/>
      <c r="R11" s="284" t="s">
        <v>234</v>
      </c>
    </row>
    <row r="12" spans="1:18" x14ac:dyDescent="0.25">
      <c r="A12" s="160"/>
      <c r="B12" s="469"/>
      <c r="C12" s="469"/>
      <c r="D12" s="469"/>
      <c r="E12" s="469"/>
      <c r="F12" s="469"/>
      <c r="G12" s="469"/>
      <c r="H12" s="470">
        <v>0</v>
      </c>
      <c r="I12" s="470"/>
      <c r="J12" s="470"/>
      <c r="K12" s="479">
        <v>0</v>
      </c>
      <c r="L12" s="479"/>
      <c r="M12" s="479"/>
      <c r="N12" s="479">
        <v>0</v>
      </c>
      <c r="O12" s="479"/>
      <c r="P12" s="479"/>
      <c r="R12" s="285" t="s">
        <v>235</v>
      </c>
    </row>
    <row r="13" spans="1:18" x14ac:dyDescent="0.25">
      <c r="A13" s="160"/>
      <c r="B13" s="469"/>
      <c r="C13" s="469"/>
      <c r="D13" s="469"/>
      <c r="E13" s="469"/>
      <c r="F13" s="469"/>
      <c r="G13" s="469"/>
      <c r="H13" s="470">
        <v>0</v>
      </c>
      <c r="I13" s="470"/>
      <c r="J13" s="470"/>
      <c r="K13" s="479">
        <v>0</v>
      </c>
      <c r="L13" s="479"/>
      <c r="M13" s="479"/>
      <c r="N13" s="479">
        <v>0</v>
      </c>
      <c r="O13" s="479"/>
      <c r="P13" s="479"/>
    </row>
    <row r="14" spans="1:18" x14ac:dyDescent="0.25">
      <c r="A14" s="160"/>
      <c r="B14" s="469"/>
      <c r="C14" s="469"/>
      <c r="D14" s="469"/>
      <c r="E14" s="469"/>
      <c r="F14" s="469"/>
      <c r="G14" s="469"/>
      <c r="H14" s="470">
        <v>0</v>
      </c>
      <c r="I14" s="470"/>
      <c r="J14" s="470"/>
      <c r="K14" s="479">
        <v>0</v>
      </c>
      <c r="L14" s="479"/>
      <c r="M14" s="479"/>
      <c r="N14" s="479">
        <v>0</v>
      </c>
      <c r="O14" s="479"/>
      <c r="P14" s="479"/>
    </row>
    <row r="15" spans="1:18" ht="15" customHeight="1" x14ac:dyDescent="0.25">
      <c r="A15" s="160"/>
      <c r="B15" s="469"/>
      <c r="C15" s="469"/>
      <c r="D15" s="469"/>
      <c r="E15" s="469"/>
      <c r="F15" s="469"/>
      <c r="G15" s="469"/>
      <c r="H15" s="470">
        <v>0</v>
      </c>
      <c r="I15" s="470"/>
      <c r="J15" s="470"/>
      <c r="K15" s="479">
        <v>0</v>
      </c>
      <c r="L15" s="479"/>
      <c r="M15" s="479"/>
      <c r="N15" s="479">
        <v>0</v>
      </c>
      <c r="O15" s="479"/>
      <c r="P15" s="479"/>
    </row>
    <row r="16" spans="1:18" ht="15" customHeight="1" x14ac:dyDescent="0.25">
      <c r="A16" s="160"/>
      <c r="B16" s="469"/>
      <c r="C16" s="469"/>
      <c r="D16" s="469"/>
      <c r="E16" s="469"/>
      <c r="F16" s="469"/>
      <c r="G16" s="469"/>
      <c r="H16" s="470">
        <v>0</v>
      </c>
      <c r="I16" s="470"/>
      <c r="J16" s="470"/>
      <c r="K16" s="479">
        <v>0</v>
      </c>
      <c r="L16" s="479"/>
      <c r="M16" s="479"/>
      <c r="N16" s="479">
        <v>0</v>
      </c>
      <c r="O16" s="479"/>
      <c r="P16" s="479"/>
    </row>
    <row r="17" spans="1:21" x14ac:dyDescent="0.25">
      <c r="A17" s="160"/>
      <c r="B17" s="469"/>
      <c r="C17" s="469"/>
      <c r="D17" s="469"/>
      <c r="E17" s="469"/>
      <c r="F17" s="469"/>
      <c r="G17" s="469"/>
      <c r="H17" s="470">
        <v>0</v>
      </c>
      <c r="I17" s="470"/>
      <c r="J17" s="470"/>
      <c r="K17" s="479">
        <v>0</v>
      </c>
      <c r="L17" s="479"/>
      <c r="M17" s="479"/>
      <c r="N17" s="479">
        <v>0</v>
      </c>
      <c r="O17" s="479"/>
      <c r="P17" s="479"/>
      <c r="S17" s="468"/>
      <c r="T17" s="468"/>
      <c r="U17" s="468"/>
    </row>
    <row r="18" spans="1:21" x14ac:dyDescent="0.25">
      <c r="A18" s="160"/>
      <c r="B18" s="469"/>
      <c r="C18" s="469"/>
      <c r="D18" s="469"/>
      <c r="E18" s="469"/>
      <c r="F18" s="469"/>
      <c r="G18" s="469"/>
      <c r="H18" s="470">
        <v>0</v>
      </c>
      <c r="I18" s="470"/>
      <c r="J18" s="470"/>
      <c r="K18" s="479">
        <v>0</v>
      </c>
      <c r="L18" s="479"/>
      <c r="M18" s="479"/>
      <c r="N18" s="479">
        <v>0</v>
      </c>
      <c r="O18" s="479"/>
      <c r="P18" s="479"/>
    </row>
    <row r="19" spans="1:21" x14ac:dyDescent="0.25">
      <c r="A19" s="160"/>
      <c r="B19" s="469"/>
      <c r="C19" s="469"/>
      <c r="D19" s="469"/>
      <c r="E19" s="469"/>
      <c r="F19" s="469"/>
      <c r="G19" s="469"/>
      <c r="H19" s="470">
        <v>0</v>
      </c>
      <c r="I19" s="470"/>
      <c r="J19" s="470"/>
      <c r="K19" s="479">
        <v>0</v>
      </c>
      <c r="L19" s="479"/>
      <c r="M19" s="479"/>
      <c r="N19" s="479">
        <v>0</v>
      </c>
      <c r="O19" s="479"/>
      <c r="P19" s="479"/>
    </row>
    <row r="20" spans="1:21" x14ac:dyDescent="0.25">
      <c r="A20" s="160"/>
      <c r="B20" s="469"/>
      <c r="C20" s="469"/>
      <c r="D20" s="469"/>
      <c r="E20" s="469"/>
      <c r="F20" s="469"/>
      <c r="G20" s="469"/>
      <c r="H20" s="470">
        <v>0</v>
      </c>
      <c r="I20" s="470"/>
      <c r="J20" s="470"/>
      <c r="K20" s="479">
        <v>0</v>
      </c>
      <c r="L20" s="479"/>
      <c r="M20" s="479"/>
      <c r="N20" s="479">
        <v>0</v>
      </c>
      <c r="O20" s="479"/>
      <c r="P20" s="479"/>
    </row>
    <row r="21" spans="1:21" x14ac:dyDescent="0.25">
      <c r="A21" s="160"/>
      <c r="B21" s="469"/>
      <c r="C21" s="469"/>
      <c r="D21" s="469"/>
      <c r="E21" s="469"/>
      <c r="F21" s="469"/>
      <c r="G21" s="469"/>
      <c r="H21" s="470">
        <v>0</v>
      </c>
      <c r="I21" s="470"/>
      <c r="J21" s="470"/>
      <c r="K21" s="479">
        <v>0</v>
      </c>
      <c r="L21" s="479"/>
      <c r="M21" s="479"/>
      <c r="N21" s="479">
        <v>0</v>
      </c>
      <c r="O21" s="479"/>
      <c r="P21" s="479"/>
    </row>
    <row r="22" spans="1:21" x14ac:dyDescent="0.25">
      <c r="A22" s="160"/>
      <c r="B22" s="469"/>
      <c r="C22" s="469"/>
      <c r="D22" s="469"/>
      <c r="E22" s="469"/>
      <c r="F22" s="469"/>
      <c r="G22" s="469"/>
      <c r="H22" s="470">
        <v>0</v>
      </c>
      <c r="I22" s="470"/>
      <c r="J22" s="470"/>
      <c r="K22" s="479">
        <v>0</v>
      </c>
      <c r="L22" s="479"/>
      <c r="M22" s="479"/>
      <c r="N22" s="479">
        <v>0</v>
      </c>
      <c r="O22" s="479"/>
      <c r="P22" s="479"/>
    </row>
    <row r="23" spans="1:21" ht="15.75" customHeight="1" x14ac:dyDescent="0.25">
      <c r="A23" s="160"/>
      <c r="B23" s="469"/>
      <c r="C23" s="469"/>
      <c r="D23" s="469"/>
      <c r="E23" s="469"/>
      <c r="F23" s="469"/>
      <c r="G23" s="469"/>
      <c r="H23" s="470">
        <v>0</v>
      </c>
      <c r="I23" s="470"/>
      <c r="J23" s="470"/>
      <c r="K23" s="479">
        <v>0</v>
      </c>
      <c r="L23" s="479"/>
      <c r="M23" s="479"/>
      <c r="N23" s="479">
        <v>0</v>
      </c>
      <c r="O23" s="479"/>
      <c r="P23" s="479"/>
    </row>
    <row r="24" spans="1:21" x14ac:dyDescent="0.25">
      <c r="A24" s="160"/>
      <c r="B24" s="469"/>
      <c r="C24" s="469"/>
      <c r="D24" s="469"/>
      <c r="E24" s="469"/>
      <c r="F24" s="469"/>
      <c r="G24" s="469"/>
      <c r="H24" s="470">
        <v>0</v>
      </c>
      <c r="I24" s="470"/>
      <c r="J24" s="470"/>
      <c r="K24" s="479">
        <v>0</v>
      </c>
      <c r="L24" s="479"/>
      <c r="M24" s="479"/>
      <c r="N24" s="479">
        <v>0</v>
      </c>
      <c r="O24" s="479"/>
      <c r="P24" s="479"/>
    </row>
    <row r="25" spans="1:21" x14ac:dyDescent="0.25">
      <c r="A25" s="160"/>
      <c r="B25" s="469"/>
      <c r="C25" s="469"/>
      <c r="D25" s="469"/>
      <c r="E25" s="469"/>
      <c r="F25" s="469"/>
      <c r="G25" s="469"/>
      <c r="H25" s="470">
        <v>0</v>
      </c>
      <c r="I25" s="470"/>
      <c r="J25" s="470"/>
      <c r="K25" s="479">
        <v>0</v>
      </c>
      <c r="L25" s="479"/>
      <c r="M25" s="479"/>
      <c r="N25" s="479">
        <v>0</v>
      </c>
      <c r="O25" s="479"/>
      <c r="P25" s="479"/>
    </row>
    <row r="26" spans="1:21" x14ac:dyDescent="0.25">
      <c r="A26" s="160"/>
      <c r="B26" s="469"/>
      <c r="C26" s="469"/>
      <c r="D26" s="469"/>
      <c r="E26" s="469"/>
      <c r="F26" s="469"/>
      <c r="G26" s="469"/>
      <c r="H26" s="470">
        <v>0</v>
      </c>
      <c r="I26" s="470"/>
      <c r="J26" s="470"/>
      <c r="K26" s="479">
        <v>0</v>
      </c>
      <c r="L26" s="479"/>
      <c r="M26" s="479"/>
      <c r="N26" s="479">
        <v>0</v>
      </c>
      <c r="O26" s="479"/>
      <c r="P26" s="479"/>
    </row>
    <row r="27" spans="1:21" x14ac:dyDescent="0.25">
      <c r="A27" s="160"/>
      <c r="B27" s="469"/>
      <c r="C27" s="469"/>
      <c r="D27" s="469"/>
      <c r="E27" s="469"/>
      <c r="F27" s="469"/>
      <c r="G27" s="469"/>
      <c r="H27" s="470">
        <v>0</v>
      </c>
      <c r="I27" s="470"/>
      <c r="J27" s="470"/>
      <c r="K27" s="479">
        <v>0</v>
      </c>
      <c r="L27" s="479"/>
      <c r="M27" s="479"/>
      <c r="N27" s="479">
        <v>0</v>
      </c>
      <c r="O27" s="479"/>
      <c r="P27" s="479"/>
    </row>
    <row r="28" spans="1:21" x14ac:dyDescent="0.25">
      <c r="A28" s="160"/>
      <c r="B28" s="469"/>
      <c r="C28" s="469"/>
      <c r="D28" s="469"/>
      <c r="E28" s="469"/>
      <c r="F28" s="469"/>
      <c r="G28" s="469"/>
      <c r="H28" s="470">
        <v>0</v>
      </c>
      <c r="I28" s="470"/>
      <c r="J28" s="470"/>
      <c r="K28" s="479">
        <v>0</v>
      </c>
      <c r="L28" s="479"/>
      <c r="M28" s="479"/>
      <c r="N28" s="479">
        <v>0</v>
      </c>
      <c r="O28" s="479"/>
      <c r="P28" s="479"/>
    </row>
    <row r="29" spans="1:21" x14ac:dyDescent="0.25">
      <c r="A29" s="160"/>
      <c r="B29" s="469"/>
      <c r="C29" s="469"/>
      <c r="D29" s="469"/>
      <c r="E29" s="469"/>
      <c r="F29" s="469"/>
      <c r="G29" s="469"/>
      <c r="H29" s="470">
        <v>0</v>
      </c>
      <c r="I29" s="470"/>
      <c r="J29" s="470"/>
      <c r="K29" s="479">
        <v>0</v>
      </c>
      <c r="L29" s="479"/>
      <c r="M29" s="479"/>
      <c r="N29" s="479">
        <v>0</v>
      </c>
      <c r="O29" s="479"/>
      <c r="P29" s="479"/>
    </row>
    <row r="30" spans="1:21" x14ac:dyDescent="0.25">
      <c r="A30" s="160"/>
      <c r="B30" s="469"/>
      <c r="C30" s="469"/>
      <c r="D30" s="469"/>
      <c r="E30" s="469"/>
      <c r="F30" s="469"/>
      <c r="G30" s="469"/>
      <c r="H30" s="470">
        <v>0</v>
      </c>
      <c r="I30" s="470"/>
      <c r="J30" s="470"/>
      <c r="K30" s="479">
        <v>0</v>
      </c>
      <c r="L30" s="479"/>
      <c r="M30" s="479"/>
      <c r="N30" s="479">
        <v>0</v>
      </c>
      <c r="O30" s="479"/>
      <c r="P30" s="479"/>
    </row>
    <row r="31" spans="1:21" x14ac:dyDescent="0.25">
      <c r="A31" s="160"/>
      <c r="B31" s="469"/>
      <c r="C31" s="469"/>
      <c r="D31" s="469"/>
      <c r="E31" s="469"/>
      <c r="F31" s="469"/>
      <c r="G31" s="469"/>
      <c r="H31" s="470">
        <v>0</v>
      </c>
      <c r="I31" s="470"/>
      <c r="J31" s="470"/>
      <c r="K31" s="479">
        <v>0</v>
      </c>
      <c r="L31" s="479"/>
      <c r="M31" s="479"/>
      <c r="N31" s="479">
        <v>0</v>
      </c>
      <c r="O31" s="479"/>
      <c r="P31" s="479"/>
    </row>
    <row r="32" spans="1:21" x14ac:dyDescent="0.25">
      <c r="A32" s="160"/>
      <c r="B32" s="469"/>
      <c r="C32" s="469"/>
      <c r="D32" s="469"/>
      <c r="E32" s="469"/>
      <c r="F32" s="469"/>
      <c r="G32" s="469"/>
      <c r="H32" s="470">
        <v>0</v>
      </c>
      <c r="I32" s="470"/>
      <c r="J32" s="470"/>
      <c r="K32" s="479">
        <v>0</v>
      </c>
      <c r="L32" s="479"/>
      <c r="M32" s="479"/>
      <c r="N32" s="479">
        <v>0</v>
      </c>
      <c r="O32" s="479"/>
      <c r="P32" s="479"/>
    </row>
    <row r="33" spans="1:16" x14ac:dyDescent="0.25">
      <c r="A33" s="160"/>
      <c r="B33" s="469"/>
      <c r="C33" s="469"/>
      <c r="D33" s="469"/>
      <c r="E33" s="469"/>
      <c r="F33" s="469"/>
      <c r="G33" s="469"/>
      <c r="H33" s="470">
        <v>0</v>
      </c>
      <c r="I33" s="470"/>
      <c r="J33" s="470"/>
      <c r="K33" s="479">
        <v>0</v>
      </c>
      <c r="L33" s="479"/>
      <c r="M33" s="479"/>
      <c r="N33" s="479">
        <v>0</v>
      </c>
      <c r="O33" s="479"/>
      <c r="P33" s="479"/>
    </row>
    <row r="34" spans="1:16" x14ac:dyDescent="0.25">
      <c r="A34" s="160"/>
      <c r="B34" s="469"/>
      <c r="C34" s="469"/>
      <c r="D34" s="469"/>
      <c r="E34" s="469"/>
      <c r="F34" s="469"/>
      <c r="G34" s="469"/>
      <c r="H34" s="470">
        <v>0</v>
      </c>
      <c r="I34" s="470"/>
      <c r="J34" s="470"/>
      <c r="K34" s="479">
        <v>0</v>
      </c>
      <c r="L34" s="479"/>
      <c r="M34" s="479"/>
      <c r="N34" s="479">
        <v>0</v>
      </c>
      <c r="O34" s="479"/>
      <c r="P34" s="479"/>
    </row>
    <row r="35" spans="1:16" ht="14.4" thickBot="1" x14ac:dyDescent="0.3">
      <c r="A35" s="161"/>
      <c r="B35" s="477"/>
      <c r="C35" s="477"/>
      <c r="D35" s="477"/>
      <c r="E35" s="477"/>
      <c r="F35" s="477"/>
      <c r="G35" s="477"/>
      <c r="H35" s="470">
        <v>0</v>
      </c>
      <c r="I35" s="470"/>
      <c r="J35" s="470"/>
      <c r="K35" s="496">
        <v>0</v>
      </c>
      <c r="L35" s="496"/>
      <c r="M35" s="496"/>
      <c r="N35" s="496">
        <v>0</v>
      </c>
      <c r="O35" s="496"/>
      <c r="P35" s="496"/>
    </row>
    <row r="36" spans="1:16" ht="15.75" customHeight="1" thickBot="1" x14ac:dyDescent="0.3">
      <c r="A36" s="474" t="s">
        <v>87</v>
      </c>
      <c r="B36" s="475"/>
      <c r="C36" s="475"/>
      <c r="D36" s="475"/>
      <c r="E36" s="475"/>
      <c r="F36" s="475"/>
      <c r="G36" s="476"/>
      <c r="H36" s="471">
        <f>SUM(H10:J35)</f>
        <v>0</v>
      </c>
      <c r="I36" s="472"/>
      <c r="J36" s="473"/>
      <c r="K36" s="487">
        <f>SUM(K10:M35)</f>
        <v>0</v>
      </c>
      <c r="L36" s="488"/>
      <c r="M36" s="489"/>
      <c r="N36" s="490">
        <f>SUM(N10:P35)</f>
        <v>0</v>
      </c>
      <c r="O36" s="491"/>
      <c r="P36" s="492"/>
    </row>
  </sheetData>
  <sheetProtection algorithmName="SHA-512" hashValue="z0GlTFajPXIUDce/VMBaWkeSlWOe6pAWlW8jdCaXV5hVO6Ftkk9Knals1zB1QB8MRnkUdfSbNW7EsARcUSIEpg==" saltValue="iud7iAdepmmgGMnjV7mU0g==" spinCount="100000" sheet="1" objects="1" scenarios="1"/>
  <mergeCells count="121">
    <mergeCell ref="K36:M36"/>
    <mergeCell ref="N36:P36"/>
    <mergeCell ref="A8:P8"/>
    <mergeCell ref="A6:P6"/>
    <mergeCell ref="K33:M33"/>
    <mergeCell ref="N33:P33"/>
    <mergeCell ref="K34:M34"/>
    <mergeCell ref="N34:P34"/>
    <mergeCell ref="K35:M35"/>
    <mergeCell ref="N35:P35"/>
    <mergeCell ref="K30:M30"/>
    <mergeCell ref="N30:P30"/>
    <mergeCell ref="K31:M31"/>
    <mergeCell ref="N31:P31"/>
    <mergeCell ref="K32:M32"/>
    <mergeCell ref="N32:P32"/>
    <mergeCell ref="K27:M27"/>
    <mergeCell ref="N27:P27"/>
    <mergeCell ref="K28:M28"/>
    <mergeCell ref="N28:P28"/>
    <mergeCell ref="K29:M29"/>
    <mergeCell ref="N29:P29"/>
    <mergeCell ref="K24:M24"/>
    <mergeCell ref="N24:P24"/>
    <mergeCell ref="K25:M25"/>
    <mergeCell ref="N25:P25"/>
    <mergeCell ref="K26:M26"/>
    <mergeCell ref="N26:P26"/>
    <mergeCell ref="K21:M21"/>
    <mergeCell ref="N21:P21"/>
    <mergeCell ref="K22:M22"/>
    <mergeCell ref="N22:P22"/>
    <mergeCell ref="K23:M23"/>
    <mergeCell ref="N23:P23"/>
    <mergeCell ref="K19:M19"/>
    <mergeCell ref="N19:P19"/>
    <mergeCell ref="K20:M20"/>
    <mergeCell ref="N20:P20"/>
    <mergeCell ref="K15:M15"/>
    <mergeCell ref="N15:P15"/>
    <mergeCell ref="K16:M16"/>
    <mergeCell ref="N16:P16"/>
    <mergeCell ref="K17:M17"/>
    <mergeCell ref="N17:P17"/>
    <mergeCell ref="K14:M14"/>
    <mergeCell ref="N14:P14"/>
    <mergeCell ref="K9:M9"/>
    <mergeCell ref="N9:P9"/>
    <mergeCell ref="K10:M10"/>
    <mergeCell ref="N10:P10"/>
    <mergeCell ref="K11:M11"/>
    <mergeCell ref="N11:P11"/>
    <mergeCell ref="K18:M18"/>
    <mergeCell ref="N18:P18"/>
    <mergeCell ref="B12:G12"/>
    <mergeCell ref="H12:J12"/>
    <mergeCell ref="B13:G13"/>
    <mergeCell ref="H13:J13"/>
    <mergeCell ref="B11:G11"/>
    <mergeCell ref="H11:J11"/>
    <mergeCell ref="A5:P5"/>
    <mergeCell ref="A4:P4"/>
    <mergeCell ref="K1:P1"/>
    <mergeCell ref="B9:G9"/>
    <mergeCell ref="H9:J9"/>
    <mergeCell ref="B10:G10"/>
    <mergeCell ref="H10:J10"/>
    <mergeCell ref="M2:P2"/>
    <mergeCell ref="K12:M12"/>
    <mergeCell ref="N12:P12"/>
    <mergeCell ref="K13:M13"/>
    <mergeCell ref="N13:P13"/>
    <mergeCell ref="A3:P3"/>
    <mergeCell ref="A7:P7"/>
    <mergeCell ref="H14:J14"/>
    <mergeCell ref="B15:G15"/>
    <mergeCell ref="H15:J15"/>
    <mergeCell ref="B18:G18"/>
    <mergeCell ref="H18:J18"/>
    <mergeCell ref="B16:G16"/>
    <mergeCell ref="H16:J16"/>
    <mergeCell ref="B17:G17"/>
    <mergeCell ref="H17:J17"/>
    <mergeCell ref="B14:G14"/>
    <mergeCell ref="H28:J28"/>
    <mergeCell ref="B29:G29"/>
    <mergeCell ref="H29:J29"/>
    <mergeCell ref="B19:G19"/>
    <mergeCell ref="H19:J19"/>
    <mergeCell ref="B20:G20"/>
    <mergeCell ref="H20:J20"/>
    <mergeCell ref="B21:G21"/>
    <mergeCell ref="H21:J21"/>
    <mergeCell ref="B22:G22"/>
    <mergeCell ref="H22:J22"/>
    <mergeCell ref="B23:G23"/>
    <mergeCell ref="H23:J23"/>
    <mergeCell ref="S17:U17"/>
    <mergeCell ref="B31:G31"/>
    <mergeCell ref="H31:J31"/>
    <mergeCell ref="B32:G32"/>
    <mergeCell ref="H32:J32"/>
    <mergeCell ref="H36:J36"/>
    <mergeCell ref="A36:G36"/>
    <mergeCell ref="B33:G33"/>
    <mergeCell ref="H33:J33"/>
    <mergeCell ref="B34:G34"/>
    <mergeCell ref="H34:J34"/>
    <mergeCell ref="B35:G35"/>
    <mergeCell ref="H35:J35"/>
    <mergeCell ref="B24:G24"/>
    <mergeCell ref="H24:J24"/>
    <mergeCell ref="B25:G25"/>
    <mergeCell ref="H25:J25"/>
    <mergeCell ref="B26:G26"/>
    <mergeCell ref="H26:J26"/>
    <mergeCell ref="B30:G30"/>
    <mergeCell ref="H30:J30"/>
    <mergeCell ref="B27:G27"/>
    <mergeCell ref="H27:J27"/>
    <mergeCell ref="B28:G28"/>
  </mergeCells>
  <printOptions horizontalCentered="1"/>
  <pageMargins left="0.25" right="0.25" top="0.75" bottom="0.75" header="0.3" footer="0.3"/>
  <pageSetup orientation="portrait" r:id="rId1"/>
  <headerFooter>
    <oddFooter>&amp;C&amp;F v072016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35"/>
  <sheetViews>
    <sheetView showGridLines="0" topLeftCell="A4" zoomScaleNormal="100" workbookViewId="0">
      <selection activeCell="M23" sqref="M23"/>
    </sheetView>
  </sheetViews>
  <sheetFormatPr defaultColWidth="9.109375" defaultRowHeight="13.8" x14ac:dyDescent="0.25"/>
  <cols>
    <col min="1" max="4" width="8.6640625" style="33" customWidth="1"/>
    <col min="5" max="5" width="9.44140625" style="33" customWidth="1"/>
    <col min="6" max="9" width="8.6640625" style="33" customWidth="1"/>
    <col min="10" max="10" width="8.88671875" style="33" customWidth="1"/>
    <col min="11" max="16384" width="9.109375" style="33"/>
  </cols>
  <sheetData>
    <row r="1" spans="1:10" ht="15" customHeight="1" x14ac:dyDescent="0.3">
      <c r="A1" s="46"/>
      <c r="B1" s="47"/>
      <c r="C1" s="47"/>
      <c r="D1" s="47"/>
      <c r="E1" s="439" t="str">
        <f>Summary!$H$2</f>
        <v>OSU Construction Project</v>
      </c>
      <c r="F1" s="439"/>
      <c r="G1" s="439"/>
      <c r="H1" s="439"/>
      <c r="I1" s="439"/>
      <c r="J1" s="440"/>
    </row>
    <row r="2" spans="1:10" ht="15.6" x14ac:dyDescent="0.3">
      <c r="A2" s="40"/>
      <c r="B2" s="41"/>
      <c r="C2" s="41"/>
      <c r="D2" s="41"/>
      <c r="E2" s="41"/>
      <c r="F2" s="41"/>
      <c r="G2" s="394" t="str">
        <f>Summary!$H$3</f>
        <v>OSU-123456</v>
      </c>
      <c r="H2" s="394"/>
      <c r="I2" s="394"/>
      <c r="J2" s="395"/>
    </row>
    <row r="3" spans="1:10" ht="15" customHeight="1" x14ac:dyDescent="0.25">
      <c r="A3" s="418" t="str">
        <f>Summary!A5:K5</f>
        <v>GMP #</v>
      </c>
      <c r="B3" s="419"/>
      <c r="C3" s="419"/>
      <c r="D3" s="419"/>
      <c r="E3" s="419"/>
      <c r="F3" s="419"/>
      <c r="G3" s="419"/>
      <c r="H3" s="419"/>
      <c r="I3" s="419"/>
      <c r="J3" s="420"/>
    </row>
    <row r="4" spans="1:10" ht="15.6" x14ac:dyDescent="0.3">
      <c r="A4" s="396" t="s">
        <v>202</v>
      </c>
      <c r="B4" s="397"/>
      <c r="C4" s="397"/>
      <c r="D4" s="397"/>
      <c r="E4" s="397"/>
      <c r="F4" s="397"/>
      <c r="G4" s="397"/>
      <c r="H4" s="397"/>
      <c r="I4" s="397"/>
      <c r="J4" s="398"/>
    </row>
    <row r="5" spans="1:10" ht="15.6" x14ac:dyDescent="0.3">
      <c r="A5" s="396" t="s">
        <v>7</v>
      </c>
      <c r="B5" s="397"/>
      <c r="C5" s="397"/>
      <c r="D5" s="397"/>
      <c r="E5" s="397"/>
      <c r="F5" s="397"/>
      <c r="G5" s="397"/>
      <c r="H5" s="397"/>
      <c r="I5" s="397"/>
      <c r="J5" s="398"/>
    </row>
    <row r="6" spans="1:10" ht="15.6" x14ac:dyDescent="0.3">
      <c r="A6" s="399">
        <f ca="1">+Summary!A7:K7</f>
        <v>44050</v>
      </c>
      <c r="B6" s="400"/>
      <c r="C6" s="400"/>
      <c r="D6" s="400"/>
      <c r="E6" s="400"/>
      <c r="F6" s="400"/>
      <c r="G6" s="400"/>
      <c r="H6" s="400"/>
      <c r="I6" s="400"/>
      <c r="J6" s="401"/>
    </row>
    <row r="7" spans="1:10" ht="15.6" x14ac:dyDescent="0.3">
      <c r="A7" s="43"/>
      <c r="B7" s="44"/>
      <c r="C7" s="44"/>
      <c r="D7" s="44"/>
      <c r="E7" s="44"/>
      <c r="F7" s="44"/>
      <c r="G7" s="44"/>
      <c r="H7" s="44"/>
      <c r="I7" s="44"/>
      <c r="J7" s="45"/>
    </row>
    <row r="8" spans="1:10" ht="61.5" customHeight="1" x14ac:dyDescent="0.25">
      <c r="A8" s="411" t="s">
        <v>108</v>
      </c>
      <c r="B8" s="412"/>
      <c r="C8" s="412"/>
      <c r="D8" s="412"/>
      <c r="E8" s="412"/>
      <c r="F8" s="412"/>
      <c r="G8" s="412"/>
      <c r="H8" s="412"/>
      <c r="I8" s="412"/>
      <c r="J8" s="413"/>
    </row>
    <row r="9" spans="1:10" ht="30" customHeight="1" x14ac:dyDescent="0.25">
      <c r="A9" s="498" t="s">
        <v>72</v>
      </c>
      <c r="B9" s="498"/>
      <c r="C9" s="498"/>
      <c r="D9" s="498"/>
      <c r="E9" s="191" t="s">
        <v>83</v>
      </c>
      <c r="F9" s="498" t="s">
        <v>73</v>
      </c>
      <c r="G9" s="498"/>
      <c r="H9" s="498" t="s">
        <v>68</v>
      </c>
      <c r="I9" s="498"/>
      <c r="J9" s="498"/>
    </row>
    <row r="10" spans="1:10" x14ac:dyDescent="0.25">
      <c r="A10" s="469"/>
      <c r="B10" s="469"/>
      <c r="C10" s="469"/>
      <c r="D10" s="469"/>
      <c r="E10" s="255"/>
      <c r="F10" s="469"/>
      <c r="G10" s="469"/>
      <c r="H10" s="497"/>
      <c r="I10" s="497"/>
      <c r="J10" s="497"/>
    </row>
    <row r="11" spans="1:10" x14ac:dyDescent="0.25">
      <c r="A11" s="469"/>
      <c r="B11" s="469"/>
      <c r="C11" s="469"/>
      <c r="D11" s="469"/>
      <c r="E11" s="255"/>
      <c r="F11" s="469"/>
      <c r="G11" s="469"/>
      <c r="H11" s="497"/>
      <c r="I11" s="497"/>
      <c r="J11" s="497"/>
    </row>
    <row r="12" spans="1:10" x14ac:dyDescent="0.25">
      <c r="A12" s="469"/>
      <c r="B12" s="469"/>
      <c r="C12" s="469"/>
      <c r="D12" s="469"/>
      <c r="E12" s="255"/>
      <c r="F12" s="469"/>
      <c r="G12" s="469"/>
      <c r="H12" s="497"/>
      <c r="I12" s="497"/>
      <c r="J12" s="497"/>
    </row>
    <row r="13" spans="1:10" x14ac:dyDescent="0.25">
      <c r="A13" s="469"/>
      <c r="B13" s="469"/>
      <c r="C13" s="469"/>
      <c r="D13" s="469"/>
      <c r="E13" s="255"/>
      <c r="F13" s="469"/>
      <c r="G13" s="469"/>
      <c r="H13" s="497"/>
      <c r="I13" s="497"/>
      <c r="J13" s="497"/>
    </row>
    <row r="14" spans="1:10" x14ac:dyDescent="0.25">
      <c r="A14" s="469"/>
      <c r="B14" s="469"/>
      <c r="C14" s="469"/>
      <c r="D14" s="469"/>
      <c r="E14" s="255"/>
      <c r="F14" s="469"/>
      <c r="G14" s="469"/>
      <c r="H14" s="497"/>
      <c r="I14" s="497"/>
      <c r="J14" s="497"/>
    </row>
    <row r="15" spans="1:10" ht="15" customHeight="1" x14ac:dyDescent="0.25">
      <c r="A15" s="469"/>
      <c r="B15" s="469"/>
      <c r="C15" s="469"/>
      <c r="D15" s="469"/>
      <c r="E15" s="255"/>
      <c r="F15" s="469"/>
      <c r="G15" s="469"/>
      <c r="H15" s="497"/>
      <c r="I15" s="497"/>
      <c r="J15" s="497"/>
    </row>
    <row r="16" spans="1:10" ht="15" customHeight="1" x14ac:dyDescent="0.25">
      <c r="A16" s="469"/>
      <c r="B16" s="469"/>
      <c r="C16" s="469"/>
      <c r="D16" s="469"/>
      <c r="E16" s="255"/>
      <c r="F16" s="469"/>
      <c r="G16" s="469"/>
      <c r="H16" s="497"/>
      <c r="I16" s="497"/>
      <c r="J16" s="497"/>
    </row>
    <row r="17" spans="1:10" x14ac:dyDescent="0.25">
      <c r="A17" s="469"/>
      <c r="B17" s="469"/>
      <c r="C17" s="469"/>
      <c r="D17" s="469"/>
      <c r="E17" s="255"/>
      <c r="F17" s="469"/>
      <c r="G17" s="469"/>
      <c r="H17" s="497"/>
      <c r="I17" s="497"/>
      <c r="J17" s="497"/>
    </row>
    <row r="18" spans="1:10" x14ac:dyDescent="0.25">
      <c r="A18" s="469"/>
      <c r="B18" s="469"/>
      <c r="C18" s="469"/>
      <c r="D18" s="469"/>
      <c r="E18" s="255"/>
      <c r="F18" s="469"/>
      <c r="G18" s="469"/>
      <c r="H18" s="497"/>
      <c r="I18" s="497"/>
      <c r="J18" s="497"/>
    </row>
    <row r="19" spans="1:10" x14ac:dyDescent="0.25">
      <c r="A19" s="469"/>
      <c r="B19" s="469"/>
      <c r="C19" s="469"/>
      <c r="D19" s="469"/>
      <c r="E19" s="255"/>
      <c r="F19" s="469"/>
      <c r="G19" s="469"/>
      <c r="H19" s="497"/>
      <c r="I19" s="497"/>
      <c r="J19" s="497"/>
    </row>
    <row r="20" spans="1:10" x14ac:dyDescent="0.25">
      <c r="A20" s="469"/>
      <c r="B20" s="469"/>
      <c r="C20" s="469"/>
      <c r="D20" s="469"/>
      <c r="E20" s="255"/>
      <c r="F20" s="469"/>
      <c r="G20" s="469"/>
      <c r="H20" s="497"/>
      <c r="I20" s="497"/>
      <c r="J20" s="497"/>
    </row>
    <row r="21" spans="1:10" x14ac:dyDescent="0.25">
      <c r="A21" s="469"/>
      <c r="B21" s="469"/>
      <c r="C21" s="469"/>
      <c r="D21" s="469"/>
      <c r="E21" s="255"/>
      <c r="F21" s="469"/>
      <c r="G21" s="469"/>
      <c r="H21" s="497"/>
      <c r="I21" s="497"/>
      <c r="J21" s="497"/>
    </row>
    <row r="22" spans="1:10" x14ac:dyDescent="0.25">
      <c r="A22" s="469"/>
      <c r="B22" s="469"/>
      <c r="C22" s="469"/>
      <c r="D22" s="469"/>
      <c r="E22" s="255"/>
      <c r="F22" s="469"/>
      <c r="G22" s="469"/>
      <c r="H22" s="497"/>
      <c r="I22" s="497"/>
      <c r="J22" s="497"/>
    </row>
    <row r="23" spans="1:10" ht="15.75" customHeight="1" x14ac:dyDescent="0.25">
      <c r="A23" s="469"/>
      <c r="B23" s="469"/>
      <c r="C23" s="469"/>
      <c r="D23" s="469"/>
      <c r="E23" s="255"/>
      <c r="F23" s="469"/>
      <c r="G23" s="469"/>
      <c r="H23" s="497"/>
      <c r="I23" s="497"/>
      <c r="J23" s="497"/>
    </row>
    <row r="24" spans="1:10" x14ac:dyDescent="0.25">
      <c r="A24" s="469"/>
      <c r="B24" s="469"/>
      <c r="C24" s="469"/>
      <c r="D24" s="469"/>
      <c r="E24" s="255"/>
      <c r="F24" s="469"/>
      <c r="G24" s="469"/>
      <c r="H24" s="497"/>
      <c r="I24" s="497"/>
      <c r="J24" s="497"/>
    </row>
    <row r="25" spans="1:10" x14ac:dyDescent="0.25">
      <c r="A25" s="469"/>
      <c r="B25" s="469"/>
      <c r="C25" s="469"/>
      <c r="D25" s="469"/>
      <c r="E25" s="255"/>
      <c r="F25" s="469"/>
      <c r="G25" s="469"/>
      <c r="H25" s="497"/>
      <c r="I25" s="497"/>
      <c r="J25" s="497"/>
    </row>
    <row r="26" spans="1:10" x14ac:dyDescent="0.25">
      <c r="A26" s="469"/>
      <c r="B26" s="469"/>
      <c r="C26" s="469"/>
      <c r="D26" s="469"/>
      <c r="E26" s="255"/>
      <c r="F26" s="469"/>
      <c r="G26" s="469"/>
      <c r="H26" s="497"/>
      <c r="I26" s="497"/>
      <c r="J26" s="497"/>
    </row>
    <row r="27" spans="1:10" x14ac:dyDescent="0.25">
      <c r="A27" s="469"/>
      <c r="B27" s="469"/>
      <c r="C27" s="469"/>
      <c r="D27" s="469"/>
      <c r="E27" s="255"/>
      <c r="F27" s="469"/>
      <c r="G27" s="469"/>
      <c r="H27" s="497"/>
      <c r="I27" s="497"/>
      <c r="J27" s="497"/>
    </row>
    <row r="28" spans="1:10" x14ac:dyDescent="0.25">
      <c r="A28" s="469"/>
      <c r="B28" s="469"/>
      <c r="C28" s="469"/>
      <c r="D28" s="469"/>
      <c r="E28" s="255"/>
      <c r="F28" s="469"/>
      <c r="G28" s="469"/>
      <c r="H28" s="497"/>
      <c r="I28" s="497"/>
      <c r="J28" s="497"/>
    </row>
    <row r="29" spans="1:10" x14ac:dyDescent="0.25">
      <c r="A29" s="469"/>
      <c r="B29" s="469"/>
      <c r="C29" s="469"/>
      <c r="D29" s="469"/>
      <c r="E29" s="255"/>
      <c r="F29" s="469"/>
      <c r="G29" s="469"/>
      <c r="H29" s="497"/>
      <c r="I29" s="497"/>
      <c r="J29" s="497"/>
    </row>
    <row r="30" spans="1:10" x14ac:dyDescent="0.25">
      <c r="A30" s="469"/>
      <c r="B30" s="469"/>
      <c r="C30" s="469"/>
      <c r="D30" s="469"/>
      <c r="E30" s="255"/>
      <c r="F30" s="469"/>
      <c r="G30" s="469"/>
      <c r="H30" s="497"/>
      <c r="I30" s="497"/>
      <c r="J30" s="497"/>
    </row>
    <row r="31" spans="1:10" x14ac:dyDescent="0.25">
      <c r="A31" s="469"/>
      <c r="B31" s="469"/>
      <c r="C31" s="469"/>
      <c r="D31" s="469"/>
      <c r="E31" s="255"/>
      <c r="F31" s="469"/>
      <c r="G31" s="469"/>
      <c r="H31" s="497"/>
      <c r="I31" s="497"/>
      <c r="J31" s="497"/>
    </row>
    <row r="32" spans="1:10" x14ac:dyDescent="0.25">
      <c r="A32" s="469"/>
      <c r="B32" s="469"/>
      <c r="C32" s="469"/>
      <c r="D32" s="469"/>
      <c r="E32" s="255"/>
      <c r="F32" s="469"/>
      <c r="G32" s="469"/>
      <c r="H32" s="497"/>
      <c r="I32" s="497"/>
      <c r="J32" s="497"/>
    </row>
    <row r="33" spans="1:10" x14ac:dyDescent="0.25">
      <c r="A33" s="469"/>
      <c r="B33" s="469"/>
      <c r="C33" s="469"/>
      <c r="D33" s="469"/>
      <c r="E33" s="255"/>
      <c r="F33" s="469"/>
      <c r="G33" s="469"/>
      <c r="H33" s="497"/>
      <c r="I33" s="497"/>
      <c r="J33" s="497"/>
    </row>
    <row r="34" spans="1:10" x14ac:dyDescent="0.25">
      <c r="A34" s="469"/>
      <c r="B34" s="469"/>
      <c r="C34" s="469"/>
      <c r="D34" s="469"/>
      <c r="E34" s="255"/>
      <c r="F34" s="469"/>
      <c r="G34" s="469"/>
      <c r="H34" s="497"/>
      <c r="I34" s="497"/>
      <c r="J34" s="497"/>
    </row>
    <row r="35" spans="1:10" x14ac:dyDescent="0.25">
      <c r="A35" s="469"/>
      <c r="B35" s="469"/>
      <c r="C35" s="469"/>
      <c r="D35" s="469"/>
      <c r="E35" s="255"/>
      <c r="F35" s="469"/>
      <c r="G35" s="469"/>
      <c r="H35" s="497"/>
      <c r="I35" s="497"/>
      <c r="J35" s="497"/>
    </row>
  </sheetData>
  <sheetProtection algorithmName="SHA-512" hashValue="Vpq/3NdTBOfwUH7e6KqE4p4CpBO16ypron5V8djnbHtO5sZErr85A4aTNXrv4GUUmfkuBdtHRq4joX6wEPDwMQ==" saltValue="CxrDK4we2X5exij6osCajQ==" spinCount="100000" sheet="1" formatColumns="0" formatRows="0"/>
  <mergeCells count="88">
    <mergeCell ref="E1:J1"/>
    <mergeCell ref="A16:D16"/>
    <mergeCell ref="F16:G16"/>
    <mergeCell ref="H16:J16"/>
    <mergeCell ref="A17:D17"/>
    <mergeCell ref="A4:J4"/>
    <mergeCell ref="A5:J5"/>
    <mergeCell ref="A6:J6"/>
    <mergeCell ref="A8:J8"/>
    <mergeCell ref="A9:D9"/>
    <mergeCell ref="F9:G9"/>
    <mergeCell ref="H9:J9"/>
    <mergeCell ref="A10:D10"/>
    <mergeCell ref="F10:G10"/>
    <mergeCell ref="H10:J10"/>
    <mergeCell ref="A11:D11"/>
    <mergeCell ref="F11:G11"/>
    <mergeCell ref="A27:D27"/>
    <mergeCell ref="F27:G27"/>
    <mergeCell ref="H27:J27"/>
    <mergeCell ref="A28:D28"/>
    <mergeCell ref="F28:G28"/>
    <mergeCell ref="H28:J28"/>
    <mergeCell ref="H11:J11"/>
    <mergeCell ref="A12:D12"/>
    <mergeCell ref="F12:G12"/>
    <mergeCell ref="H12:J12"/>
    <mergeCell ref="A13:D13"/>
    <mergeCell ref="F13:G13"/>
    <mergeCell ref="H13:J13"/>
    <mergeCell ref="A14:D14"/>
    <mergeCell ref="F14:G14"/>
    <mergeCell ref="H14:J14"/>
    <mergeCell ref="A15:D15"/>
    <mergeCell ref="F15:G15"/>
    <mergeCell ref="H15:J15"/>
    <mergeCell ref="F17:G17"/>
    <mergeCell ref="H17:J17"/>
    <mergeCell ref="A18:D18"/>
    <mergeCell ref="F18:G18"/>
    <mergeCell ref="H18:J18"/>
    <mergeCell ref="A19:D19"/>
    <mergeCell ref="F19:G19"/>
    <mergeCell ref="H19:J19"/>
    <mergeCell ref="A20:D20"/>
    <mergeCell ref="F20:G20"/>
    <mergeCell ref="H20:J20"/>
    <mergeCell ref="A21:D21"/>
    <mergeCell ref="F21:G21"/>
    <mergeCell ref="H21:J21"/>
    <mergeCell ref="A22:D22"/>
    <mergeCell ref="F22:G22"/>
    <mergeCell ref="H22:J22"/>
    <mergeCell ref="A23:D23"/>
    <mergeCell ref="F23:G23"/>
    <mergeCell ref="H23:J23"/>
    <mergeCell ref="A24:D24"/>
    <mergeCell ref="F24:G24"/>
    <mergeCell ref="H24:J24"/>
    <mergeCell ref="A25:D25"/>
    <mergeCell ref="F25:G25"/>
    <mergeCell ref="H25:J25"/>
    <mergeCell ref="A26:D26"/>
    <mergeCell ref="F26:G26"/>
    <mergeCell ref="H26:J26"/>
    <mergeCell ref="H32:J32"/>
    <mergeCell ref="A29:D29"/>
    <mergeCell ref="F29:G29"/>
    <mergeCell ref="H29:J29"/>
    <mergeCell ref="A30:D30"/>
    <mergeCell ref="F30:G30"/>
    <mergeCell ref="H30:J30"/>
    <mergeCell ref="A3:J3"/>
    <mergeCell ref="G2:J2"/>
    <mergeCell ref="A35:D35"/>
    <mergeCell ref="F35:G35"/>
    <mergeCell ref="H35:J35"/>
    <mergeCell ref="A33:D33"/>
    <mergeCell ref="F33:G33"/>
    <mergeCell ref="H33:J33"/>
    <mergeCell ref="A34:D34"/>
    <mergeCell ref="F34:G34"/>
    <mergeCell ref="H34:J34"/>
    <mergeCell ref="A31:D31"/>
    <mergeCell ref="F31:G31"/>
    <mergeCell ref="H31:J31"/>
    <mergeCell ref="A32:D32"/>
    <mergeCell ref="F32:G32"/>
  </mergeCells>
  <printOptions horizontalCentered="1"/>
  <pageMargins left="0.25" right="0.25" top="0.75" bottom="0.75" header="0.3" footer="0.3"/>
  <pageSetup orientation="portrait" r:id="rId1"/>
  <headerFooter>
    <oddFooter>&amp;C&amp;F v072016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showGridLines="0" topLeftCell="A4" zoomScale="90" zoomScaleNormal="90" workbookViewId="0">
      <selection activeCell="S19" sqref="S19"/>
    </sheetView>
  </sheetViews>
  <sheetFormatPr defaultColWidth="9.109375" defaultRowHeight="13.8" x14ac:dyDescent="0.25"/>
  <cols>
    <col min="1" max="1" width="10.88671875" style="66" customWidth="1"/>
    <col min="2" max="2" width="11.109375" style="33" customWidth="1"/>
    <col min="3" max="3" width="14.109375" style="33" customWidth="1"/>
    <col min="4" max="5" width="8.6640625" style="33" customWidth="1"/>
    <col min="6" max="7" width="16.5546875" style="33" customWidth="1"/>
    <col min="8" max="8" width="16.6640625" style="33" customWidth="1"/>
    <col min="9" max="9" width="13.33203125" style="33" bestFit="1" customWidth="1"/>
    <col min="10" max="10" width="13.6640625" style="33" customWidth="1"/>
    <col min="11" max="11" width="14.44140625" style="33" customWidth="1"/>
    <col min="12" max="12" width="16.33203125" style="33" customWidth="1"/>
    <col min="13" max="13" width="12" style="33" bestFit="1" customWidth="1"/>
    <col min="14" max="14" width="14.5546875" style="33" bestFit="1" customWidth="1"/>
    <col min="15" max="16" width="6.5546875" style="33" customWidth="1"/>
    <col min="17" max="17" width="11.88671875" style="33" bestFit="1" customWidth="1"/>
    <col min="18" max="18" width="9.109375" style="33"/>
    <col min="19" max="19" width="23" style="33" customWidth="1"/>
    <col min="20" max="16384" width="9.109375" style="33"/>
  </cols>
  <sheetData>
    <row r="1" spans="1:19" ht="15" customHeight="1" x14ac:dyDescent="0.3">
      <c r="A1" s="81"/>
      <c r="B1" s="47"/>
      <c r="C1" s="47"/>
      <c r="D1" s="47"/>
      <c r="E1" s="140"/>
      <c r="F1" s="140"/>
      <c r="G1" s="140"/>
      <c r="H1" s="140"/>
      <c r="I1" s="140"/>
      <c r="J1" s="140"/>
      <c r="K1" s="439" t="str">
        <f>Summary!$H$2</f>
        <v>OSU Construction Project</v>
      </c>
      <c r="L1" s="439"/>
      <c r="M1" s="439"/>
      <c r="N1" s="439"/>
      <c r="O1" s="439"/>
      <c r="P1" s="439"/>
      <c r="Q1" s="440"/>
      <c r="S1" s="142"/>
    </row>
    <row r="2" spans="1:19" ht="15.6" x14ac:dyDescent="0.3">
      <c r="A2" s="65"/>
      <c r="B2" s="41"/>
      <c r="C2" s="41"/>
      <c r="D2" s="41"/>
      <c r="E2" s="48"/>
      <c r="F2" s="48"/>
      <c r="G2" s="48"/>
      <c r="H2" s="48"/>
      <c r="I2" s="48"/>
      <c r="J2" s="48"/>
      <c r="K2" s="41"/>
      <c r="L2" s="41"/>
      <c r="M2" s="41"/>
      <c r="N2" s="394" t="str">
        <f>Summary!$H$3</f>
        <v>OSU-123456</v>
      </c>
      <c r="O2" s="394"/>
      <c r="P2" s="394"/>
      <c r="Q2" s="395"/>
      <c r="S2" s="142" t="s">
        <v>45</v>
      </c>
    </row>
    <row r="3" spans="1:19" x14ac:dyDescent="0.25">
      <c r="A3" s="418" t="str">
        <f>Summary!A5:K5</f>
        <v>GMP #</v>
      </c>
      <c r="B3" s="419"/>
      <c r="C3" s="419"/>
      <c r="D3" s="419"/>
      <c r="E3" s="419"/>
      <c r="F3" s="419"/>
      <c r="G3" s="419"/>
      <c r="H3" s="419"/>
      <c r="I3" s="419"/>
      <c r="J3" s="419"/>
      <c r="K3" s="419"/>
      <c r="L3" s="419"/>
      <c r="M3" s="419"/>
      <c r="N3" s="419"/>
      <c r="O3" s="419"/>
      <c r="P3" s="419"/>
      <c r="Q3" s="420"/>
      <c r="S3" s="142" t="s">
        <v>128</v>
      </c>
    </row>
    <row r="4" spans="1:19" ht="15.6" x14ac:dyDescent="0.3">
      <c r="A4" s="396" t="s">
        <v>203</v>
      </c>
      <c r="B4" s="397"/>
      <c r="C4" s="397"/>
      <c r="D4" s="397"/>
      <c r="E4" s="397"/>
      <c r="F4" s="397"/>
      <c r="G4" s="397"/>
      <c r="H4" s="397"/>
      <c r="I4" s="397"/>
      <c r="J4" s="397"/>
      <c r="K4" s="397"/>
      <c r="L4" s="397"/>
      <c r="M4" s="397"/>
      <c r="N4" s="397"/>
      <c r="O4" s="397"/>
      <c r="P4" s="397"/>
      <c r="Q4" s="398"/>
      <c r="S4" s="142" t="s">
        <v>69</v>
      </c>
    </row>
    <row r="5" spans="1:19" ht="15.6" x14ac:dyDescent="0.3">
      <c r="A5" s="396" t="s">
        <v>13</v>
      </c>
      <c r="B5" s="397"/>
      <c r="C5" s="397"/>
      <c r="D5" s="397"/>
      <c r="E5" s="397"/>
      <c r="F5" s="397"/>
      <c r="G5" s="397"/>
      <c r="H5" s="397"/>
      <c r="I5" s="397"/>
      <c r="J5" s="397"/>
      <c r="K5" s="397"/>
      <c r="L5" s="397"/>
      <c r="M5" s="397"/>
      <c r="N5" s="397"/>
      <c r="O5" s="397"/>
      <c r="P5" s="397"/>
      <c r="Q5" s="398"/>
    </row>
    <row r="6" spans="1:19" ht="15.6" x14ac:dyDescent="0.3">
      <c r="A6" s="399">
        <f ca="1">+Summary!A7:K7</f>
        <v>44050</v>
      </c>
      <c r="B6" s="400"/>
      <c r="C6" s="400"/>
      <c r="D6" s="400"/>
      <c r="E6" s="400"/>
      <c r="F6" s="400"/>
      <c r="G6" s="400"/>
      <c r="H6" s="400"/>
      <c r="I6" s="400"/>
      <c r="J6" s="400"/>
      <c r="K6" s="400"/>
      <c r="L6" s="400"/>
      <c r="M6" s="400"/>
      <c r="N6" s="400"/>
      <c r="O6" s="400"/>
      <c r="P6" s="400"/>
      <c r="Q6" s="401"/>
    </row>
    <row r="7" spans="1:19" ht="15.6" x14ac:dyDescent="0.3">
      <c r="A7" s="480"/>
      <c r="B7" s="481"/>
      <c r="C7" s="481"/>
      <c r="D7" s="481"/>
      <c r="E7" s="481"/>
      <c r="F7" s="481"/>
      <c r="G7" s="481"/>
      <c r="H7" s="481"/>
      <c r="I7" s="481"/>
      <c r="J7" s="481"/>
      <c r="K7" s="481"/>
      <c r="L7" s="481"/>
      <c r="M7" s="481"/>
      <c r="N7" s="481"/>
      <c r="O7" s="481"/>
      <c r="P7" s="481"/>
      <c r="Q7" s="482"/>
    </row>
    <row r="8" spans="1:19" ht="32.25" customHeight="1" x14ac:dyDescent="0.25">
      <c r="A8" s="493" t="s">
        <v>74</v>
      </c>
      <c r="B8" s="494"/>
      <c r="C8" s="494"/>
      <c r="D8" s="494"/>
      <c r="E8" s="494"/>
      <c r="F8" s="494"/>
      <c r="G8" s="494"/>
      <c r="H8" s="494"/>
      <c r="I8" s="494"/>
      <c r="J8" s="494"/>
      <c r="K8" s="494"/>
      <c r="L8" s="494"/>
      <c r="M8" s="494"/>
      <c r="N8" s="494"/>
      <c r="O8" s="494"/>
      <c r="P8" s="494"/>
      <c r="Q8" s="495"/>
    </row>
    <row r="9" spans="1:19" ht="58.5" customHeight="1" x14ac:dyDescent="0.25">
      <c r="A9" s="196" t="s">
        <v>122</v>
      </c>
      <c r="B9" s="499" t="s">
        <v>70</v>
      </c>
      <c r="C9" s="500"/>
      <c r="D9" s="499" t="s">
        <v>67</v>
      </c>
      <c r="E9" s="501"/>
      <c r="F9" s="500"/>
      <c r="G9" s="196" t="s">
        <v>68</v>
      </c>
      <c r="H9" s="197" t="s">
        <v>123</v>
      </c>
      <c r="I9" s="197" t="s">
        <v>124</v>
      </c>
      <c r="J9" s="197" t="s">
        <v>205</v>
      </c>
      <c r="K9" s="197" t="str">
        <f>"Contingency "&amp;'Ex C - Proj Estimate'!B55*100&amp;"%"</f>
        <v>Contingency 2%</v>
      </c>
      <c r="L9" s="197" t="str">
        <f>"CSDS Fee "&amp;'Ex C - Proj Estimate'!B56&amp;"%"</f>
        <v>CSDS Fee 0%</v>
      </c>
      <c r="M9" s="197" t="str">
        <f>"Fee "&amp;'Ex C - Proj Estimate'!B57*100&amp; "%"</f>
        <v>Fee 2%</v>
      </c>
      <c r="N9" s="197" t="s">
        <v>125</v>
      </c>
      <c r="O9" s="499" t="s">
        <v>126</v>
      </c>
      <c r="P9" s="500"/>
      <c r="Q9" s="196" t="s">
        <v>91</v>
      </c>
    </row>
    <row r="10" spans="1:19" ht="15" customHeight="1" x14ac:dyDescent="0.25">
      <c r="A10" s="192"/>
      <c r="B10" s="193"/>
      <c r="C10" s="194"/>
      <c r="D10" s="193"/>
      <c r="E10" s="195"/>
      <c r="F10" s="194"/>
      <c r="G10" s="192"/>
      <c r="H10" s="193"/>
      <c r="I10" s="193"/>
      <c r="J10" s="208">
        <v>0</v>
      </c>
      <c r="K10" s="193"/>
      <c r="L10" s="193"/>
      <c r="M10" s="193"/>
      <c r="N10" s="193"/>
      <c r="O10" s="193"/>
      <c r="P10" s="194"/>
      <c r="Q10" s="192"/>
    </row>
    <row r="11" spans="1:19" ht="15" customHeight="1" x14ac:dyDescent="0.25">
      <c r="A11" s="156">
        <v>1</v>
      </c>
      <c r="B11" s="257">
        <v>2</v>
      </c>
      <c r="C11" s="256" t="s">
        <v>1</v>
      </c>
      <c r="D11" s="502" t="s">
        <v>152</v>
      </c>
      <c r="E11" s="502"/>
      <c r="F11" s="502"/>
      <c r="G11" s="157"/>
      <c r="H11" s="157"/>
      <c r="I11" s="157"/>
      <c r="J11" s="276">
        <f>G11*J10</f>
        <v>0</v>
      </c>
      <c r="K11" s="276">
        <f>(G11+J11)*'Ex C - Proj Estimate'!$B$55</f>
        <v>0</v>
      </c>
      <c r="L11" s="276">
        <f>(G11+J11+K11)*'Ex C - Proj Estimate'!$B$56</f>
        <v>0</v>
      </c>
      <c r="M11" s="276">
        <f>(G11+J11+K11)*'Ex C - Proj Estimate'!$B$57</f>
        <v>0</v>
      </c>
      <c r="N11" s="276">
        <f>SUM(G11,J11:M11)</f>
        <v>0</v>
      </c>
      <c r="O11" s="502" t="s">
        <v>69</v>
      </c>
      <c r="P11" s="503"/>
      <c r="Q11" s="162">
        <f ca="1">TODAY()+120</f>
        <v>44170</v>
      </c>
      <c r="S11" s="284" t="s">
        <v>234</v>
      </c>
    </row>
    <row r="12" spans="1:19" x14ac:dyDescent="0.25">
      <c r="A12" s="280"/>
      <c r="B12" s="279"/>
      <c r="C12" s="279"/>
      <c r="D12" s="502"/>
      <c r="E12" s="502"/>
      <c r="F12" s="502"/>
      <c r="G12" s="157"/>
      <c r="H12" s="157"/>
      <c r="I12" s="157"/>
      <c r="J12" s="276">
        <f>G12*J10</f>
        <v>0</v>
      </c>
      <c r="K12" s="276">
        <f>(G12+J12)*'Ex C - Proj Estimate'!$B$55</f>
        <v>0</v>
      </c>
      <c r="L12" s="276">
        <f>(G12+J12+K12)*'Ex C - Proj Estimate'!$B$56</f>
        <v>0</v>
      </c>
      <c r="M12" s="276">
        <f>(G12+J12+K12)*'Ex C - Proj Estimate'!$B$57</f>
        <v>0</v>
      </c>
      <c r="N12" s="276">
        <f>SUM(G12,J12:M12)</f>
        <v>0</v>
      </c>
      <c r="O12" s="502"/>
      <c r="P12" s="503"/>
      <c r="Q12" s="162"/>
      <c r="S12" s="285" t="s">
        <v>235</v>
      </c>
    </row>
    <row r="13" spans="1:19" x14ac:dyDescent="0.25">
      <c r="A13" s="280"/>
      <c r="B13" s="279"/>
      <c r="C13" s="279"/>
      <c r="D13" s="502"/>
      <c r="E13" s="502"/>
      <c r="F13" s="502"/>
      <c r="G13" s="157"/>
      <c r="H13" s="157"/>
      <c r="I13" s="157"/>
      <c r="J13" s="276">
        <f>G13*J10</f>
        <v>0</v>
      </c>
      <c r="K13" s="276">
        <f>(G13+J13)*'Ex C - Proj Estimate'!$B$55</f>
        <v>0</v>
      </c>
      <c r="L13" s="276">
        <f>(G13+J13+K13)*'Ex C - Proj Estimate'!$B$56</f>
        <v>0</v>
      </c>
      <c r="M13" s="276">
        <f>(G13+J13+K13)*'Ex C - Proj Estimate'!$B$57</f>
        <v>0</v>
      </c>
      <c r="N13" s="276">
        <f t="shared" ref="N13:N39" si="0">SUM(G13,J13:M13)</f>
        <v>0</v>
      </c>
      <c r="O13" s="502"/>
      <c r="P13" s="503"/>
      <c r="Q13" s="162"/>
    </row>
    <row r="14" spans="1:19" ht="14.25" customHeight="1" x14ac:dyDescent="0.25">
      <c r="A14" s="280"/>
      <c r="B14" s="279"/>
      <c r="C14" s="279"/>
      <c r="D14" s="502"/>
      <c r="E14" s="502"/>
      <c r="F14" s="502"/>
      <c r="G14" s="157"/>
      <c r="H14" s="157"/>
      <c r="I14" s="157"/>
      <c r="J14" s="276">
        <f>G14*J10</f>
        <v>0</v>
      </c>
      <c r="K14" s="276">
        <f>(G14+J14)*'Ex C - Proj Estimate'!$B$55</f>
        <v>0</v>
      </c>
      <c r="L14" s="276">
        <f>(G14+J14+K14)*'Ex C - Proj Estimate'!$B$56</f>
        <v>0</v>
      </c>
      <c r="M14" s="276">
        <f>(G14+J14+K14)*'Ex C - Proj Estimate'!$B$57</f>
        <v>0</v>
      </c>
      <c r="N14" s="276">
        <f t="shared" si="0"/>
        <v>0</v>
      </c>
      <c r="O14" s="502"/>
      <c r="P14" s="503"/>
      <c r="Q14" s="162"/>
    </row>
    <row r="15" spans="1:19" ht="14.25" customHeight="1" x14ac:dyDescent="0.25">
      <c r="A15" s="280"/>
      <c r="B15" s="279"/>
      <c r="C15" s="279"/>
      <c r="D15" s="502"/>
      <c r="E15" s="502"/>
      <c r="F15" s="502"/>
      <c r="G15" s="157"/>
      <c r="H15" s="157"/>
      <c r="I15" s="157"/>
      <c r="J15" s="276">
        <f>G15*J10</f>
        <v>0</v>
      </c>
      <c r="K15" s="276">
        <f>(G15+J15)*'Ex C - Proj Estimate'!$B$55</f>
        <v>0</v>
      </c>
      <c r="L15" s="276">
        <f>(G15+J15+K15)*'Ex C - Proj Estimate'!$B$56</f>
        <v>0</v>
      </c>
      <c r="M15" s="276">
        <f>(G15+J15+K15)*'Ex C - Proj Estimate'!$B$57</f>
        <v>0</v>
      </c>
      <c r="N15" s="276">
        <f t="shared" si="0"/>
        <v>0</v>
      </c>
      <c r="O15" s="502"/>
      <c r="P15" s="503"/>
      <c r="Q15" s="162"/>
    </row>
    <row r="16" spans="1:19" x14ac:dyDescent="0.25">
      <c r="A16" s="280"/>
      <c r="B16" s="279"/>
      <c r="C16" s="279"/>
      <c r="D16" s="502"/>
      <c r="E16" s="502"/>
      <c r="F16" s="502"/>
      <c r="G16" s="157"/>
      <c r="H16" s="157"/>
      <c r="I16" s="157"/>
      <c r="J16" s="276">
        <f>G16*J10</f>
        <v>0</v>
      </c>
      <c r="K16" s="276">
        <f>(G16+J16)*'Ex C - Proj Estimate'!$B$55</f>
        <v>0</v>
      </c>
      <c r="L16" s="276">
        <f>(G16+J16+K16)*'Ex C - Proj Estimate'!$B$56</f>
        <v>0</v>
      </c>
      <c r="M16" s="276">
        <f>(G16+J16+K16)*'Ex C - Proj Estimate'!$B$57</f>
        <v>0</v>
      </c>
      <c r="N16" s="276">
        <f t="shared" si="0"/>
        <v>0</v>
      </c>
      <c r="O16" s="502"/>
      <c r="P16" s="503"/>
      <c r="Q16" s="162"/>
    </row>
    <row r="17" spans="1:17" x14ac:dyDescent="0.25">
      <c r="A17" s="280"/>
      <c r="B17" s="279"/>
      <c r="C17" s="279"/>
      <c r="D17" s="502"/>
      <c r="E17" s="502"/>
      <c r="F17" s="502"/>
      <c r="G17" s="157"/>
      <c r="H17" s="157"/>
      <c r="I17" s="157"/>
      <c r="J17" s="276">
        <f>G17*J10</f>
        <v>0</v>
      </c>
      <c r="K17" s="276">
        <f>(G17+J17)*'Ex C - Proj Estimate'!$B$55</f>
        <v>0</v>
      </c>
      <c r="L17" s="276">
        <f>(G17+J17+K17)*'Ex C - Proj Estimate'!$B$56</f>
        <v>0</v>
      </c>
      <c r="M17" s="276">
        <f>(G17+J17+K17)*'Ex C - Proj Estimate'!$B$57</f>
        <v>0</v>
      </c>
      <c r="N17" s="276">
        <f t="shared" si="0"/>
        <v>0</v>
      </c>
      <c r="O17" s="502"/>
      <c r="P17" s="503"/>
      <c r="Q17" s="162"/>
    </row>
    <row r="18" spans="1:17" x14ac:dyDescent="0.25">
      <c r="A18" s="280"/>
      <c r="B18" s="279"/>
      <c r="C18" s="279"/>
      <c r="D18" s="502"/>
      <c r="E18" s="502"/>
      <c r="F18" s="502"/>
      <c r="G18" s="157"/>
      <c r="H18" s="157"/>
      <c r="I18" s="157"/>
      <c r="J18" s="276">
        <f>G18*J10</f>
        <v>0</v>
      </c>
      <c r="K18" s="276">
        <f>(G18+J18)*'Ex C - Proj Estimate'!$B$55</f>
        <v>0</v>
      </c>
      <c r="L18" s="276">
        <f>(G18+J18+K18)*'Ex C - Proj Estimate'!$B$56</f>
        <v>0</v>
      </c>
      <c r="M18" s="276">
        <f>(G18+J18+K18)*'Ex C - Proj Estimate'!$B$57</f>
        <v>0</v>
      </c>
      <c r="N18" s="276">
        <f t="shared" si="0"/>
        <v>0</v>
      </c>
      <c r="O18" s="502"/>
      <c r="P18" s="503"/>
      <c r="Q18" s="162"/>
    </row>
    <row r="19" spans="1:17" x14ac:dyDescent="0.25">
      <c r="A19" s="280"/>
      <c r="B19" s="279"/>
      <c r="C19" s="279"/>
      <c r="D19" s="502"/>
      <c r="E19" s="502"/>
      <c r="F19" s="502"/>
      <c r="G19" s="157"/>
      <c r="H19" s="157"/>
      <c r="I19" s="157"/>
      <c r="J19" s="276">
        <f>G19*J10</f>
        <v>0</v>
      </c>
      <c r="K19" s="276">
        <f>(G19+J19)*'Ex C - Proj Estimate'!$B$55</f>
        <v>0</v>
      </c>
      <c r="L19" s="276">
        <f>(G19+J19+K19)*'Ex C - Proj Estimate'!$B$56</f>
        <v>0</v>
      </c>
      <c r="M19" s="276">
        <f>(G19+J19+K19)*'Ex C - Proj Estimate'!$B$57</f>
        <v>0</v>
      </c>
      <c r="N19" s="276">
        <f t="shared" si="0"/>
        <v>0</v>
      </c>
      <c r="O19" s="502"/>
      <c r="P19" s="503"/>
      <c r="Q19" s="162"/>
    </row>
    <row r="20" spans="1:17" x14ac:dyDescent="0.25">
      <c r="A20" s="280"/>
      <c r="B20" s="279"/>
      <c r="C20" s="279"/>
      <c r="D20" s="502"/>
      <c r="E20" s="502"/>
      <c r="F20" s="502"/>
      <c r="G20" s="157"/>
      <c r="H20" s="157"/>
      <c r="I20" s="157"/>
      <c r="J20" s="276">
        <f>G20*J10</f>
        <v>0</v>
      </c>
      <c r="K20" s="276">
        <f>(G20+J20)*'Ex C - Proj Estimate'!$B$55</f>
        <v>0</v>
      </c>
      <c r="L20" s="276">
        <f>(G20+J20+K20)*'Ex C - Proj Estimate'!$B$56</f>
        <v>0</v>
      </c>
      <c r="M20" s="276">
        <f>(G20+J20+K20)*'Ex C - Proj Estimate'!$B$57</f>
        <v>0</v>
      </c>
      <c r="N20" s="276">
        <f t="shared" si="0"/>
        <v>0</v>
      </c>
      <c r="O20" s="502"/>
      <c r="P20" s="503"/>
      <c r="Q20" s="162"/>
    </row>
    <row r="21" spans="1:17" x14ac:dyDescent="0.25">
      <c r="A21" s="280"/>
      <c r="B21" s="279"/>
      <c r="C21" s="279"/>
      <c r="D21" s="502"/>
      <c r="E21" s="502"/>
      <c r="F21" s="502"/>
      <c r="G21" s="157"/>
      <c r="H21" s="157"/>
      <c r="I21" s="157"/>
      <c r="J21" s="276">
        <f>G21*J10</f>
        <v>0</v>
      </c>
      <c r="K21" s="276">
        <f>(G21+J21)*'Ex C - Proj Estimate'!$B$55</f>
        <v>0</v>
      </c>
      <c r="L21" s="276">
        <f>(G21+J21+K21)*'Ex C - Proj Estimate'!$B$56</f>
        <v>0</v>
      </c>
      <c r="M21" s="276">
        <f>(G21+J21+K21)*'Ex C - Proj Estimate'!$B$57</f>
        <v>0</v>
      </c>
      <c r="N21" s="276">
        <f t="shared" si="0"/>
        <v>0</v>
      </c>
      <c r="O21" s="502"/>
      <c r="P21" s="503"/>
      <c r="Q21" s="162"/>
    </row>
    <row r="22" spans="1:17" x14ac:dyDescent="0.25">
      <c r="A22" s="280"/>
      <c r="B22" s="279"/>
      <c r="C22" s="279"/>
      <c r="D22" s="502"/>
      <c r="E22" s="502"/>
      <c r="F22" s="502"/>
      <c r="G22" s="157"/>
      <c r="H22" s="157"/>
      <c r="I22" s="157"/>
      <c r="J22" s="276">
        <f>G22*J10</f>
        <v>0</v>
      </c>
      <c r="K22" s="276">
        <f>(G22+J22)*'Ex C - Proj Estimate'!$B$55</f>
        <v>0</v>
      </c>
      <c r="L22" s="276">
        <f>(G22+J22+K22)*'Ex C - Proj Estimate'!$B$56</f>
        <v>0</v>
      </c>
      <c r="M22" s="276">
        <f>(G22+J22+K22)*'Ex C - Proj Estimate'!$B$57</f>
        <v>0</v>
      </c>
      <c r="N22" s="276">
        <f t="shared" si="0"/>
        <v>0</v>
      </c>
      <c r="O22" s="502"/>
      <c r="P22" s="503"/>
      <c r="Q22" s="162"/>
    </row>
    <row r="23" spans="1:17" x14ac:dyDescent="0.25">
      <c r="A23" s="280"/>
      <c r="B23" s="279"/>
      <c r="C23" s="279"/>
      <c r="D23" s="502"/>
      <c r="E23" s="502"/>
      <c r="F23" s="502"/>
      <c r="G23" s="157"/>
      <c r="H23" s="157"/>
      <c r="I23" s="157"/>
      <c r="J23" s="276">
        <f>G23*J10</f>
        <v>0</v>
      </c>
      <c r="K23" s="276">
        <f>(G23+J23)*'Ex C - Proj Estimate'!$B$55</f>
        <v>0</v>
      </c>
      <c r="L23" s="276">
        <f>(G23+J23+K23)*'Ex C - Proj Estimate'!$B$56</f>
        <v>0</v>
      </c>
      <c r="M23" s="276">
        <f>(G23+J23+K23)*'Ex C - Proj Estimate'!$B$57</f>
        <v>0</v>
      </c>
      <c r="N23" s="276">
        <f t="shared" si="0"/>
        <v>0</v>
      </c>
      <c r="O23" s="502"/>
      <c r="P23" s="503"/>
      <c r="Q23" s="162"/>
    </row>
    <row r="24" spans="1:17" x14ac:dyDescent="0.25">
      <c r="A24" s="280"/>
      <c r="B24" s="279"/>
      <c r="C24" s="279"/>
      <c r="D24" s="502"/>
      <c r="E24" s="502"/>
      <c r="F24" s="502"/>
      <c r="G24" s="157"/>
      <c r="H24" s="157"/>
      <c r="I24" s="157"/>
      <c r="J24" s="276">
        <f>G24*J10</f>
        <v>0</v>
      </c>
      <c r="K24" s="276">
        <f>(G24+J24)*'Ex C - Proj Estimate'!$B$55</f>
        <v>0</v>
      </c>
      <c r="L24" s="276">
        <f>(G24+J24+K24)*'Ex C - Proj Estimate'!$B$56</f>
        <v>0</v>
      </c>
      <c r="M24" s="276">
        <f>(G24+J24+K24)*'Ex C - Proj Estimate'!$B$57</f>
        <v>0</v>
      </c>
      <c r="N24" s="276">
        <f t="shared" si="0"/>
        <v>0</v>
      </c>
      <c r="O24" s="502"/>
      <c r="P24" s="503"/>
      <c r="Q24" s="162"/>
    </row>
    <row r="25" spans="1:17" x14ac:dyDescent="0.25">
      <c r="A25" s="280"/>
      <c r="B25" s="279"/>
      <c r="C25" s="279"/>
      <c r="D25" s="502"/>
      <c r="E25" s="502"/>
      <c r="F25" s="502"/>
      <c r="G25" s="157"/>
      <c r="H25" s="157"/>
      <c r="I25" s="157"/>
      <c r="J25" s="276">
        <f>G25*J10</f>
        <v>0</v>
      </c>
      <c r="K25" s="276">
        <f>(G25+J25)*'Ex C - Proj Estimate'!$B$55</f>
        <v>0</v>
      </c>
      <c r="L25" s="276">
        <f>(G25+J25+K25)*'Ex C - Proj Estimate'!$B$56</f>
        <v>0</v>
      </c>
      <c r="M25" s="276">
        <f>(G25+J25+K25)*'Ex C - Proj Estimate'!$B$57</f>
        <v>0</v>
      </c>
      <c r="N25" s="276">
        <f t="shared" si="0"/>
        <v>0</v>
      </c>
      <c r="O25" s="502"/>
      <c r="P25" s="503"/>
      <c r="Q25" s="162"/>
    </row>
    <row r="26" spans="1:17" x14ac:dyDescent="0.25">
      <c r="A26" s="280"/>
      <c r="B26" s="279"/>
      <c r="C26" s="279"/>
      <c r="D26" s="502"/>
      <c r="E26" s="502"/>
      <c r="F26" s="502"/>
      <c r="G26" s="157"/>
      <c r="H26" s="157"/>
      <c r="I26" s="157"/>
      <c r="J26" s="276">
        <f>G26*J10</f>
        <v>0</v>
      </c>
      <c r="K26" s="276">
        <f>(G26+J26)*'Ex C - Proj Estimate'!$B$55</f>
        <v>0</v>
      </c>
      <c r="L26" s="276">
        <f>(G26+J26+K26)*'Ex C - Proj Estimate'!$B$56</f>
        <v>0</v>
      </c>
      <c r="M26" s="276">
        <f>(G26+J26+K26)*'Ex C - Proj Estimate'!$B$57</f>
        <v>0</v>
      </c>
      <c r="N26" s="276">
        <f t="shared" si="0"/>
        <v>0</v>
      </c>
      <c r="O26" s="502"/>
      <c r="P26" s="503"/>
      <c r="Q26" s="162"/>
    </row>
    <row r="27" spans="1:17" x14ac:dyDescent="0.25">
      <c r="A27" s="280"/>
      <c r="B27" s="279"/>
      <c r="C27" s="279"/>
      <c r="D27" s="502"/>
      <c r="E27" s="502"/>
      <c r="F27" s="502"/>
      <c r="G27" s="157"/>
      <c r="H27" s="157"/>
      <c r="I27" s="157"/>
      <c r="J27" s="276">
        <f>G27*J10</f>
        <v>0</v>
      </c>
      <c r="K27" s="276">
        <f>(G27+J27)*'Ex C - Proj Estimate'!$B$55</f>
        <v>0</v>
      </c>
      <c r="L27" s="276">
        <f>(G27+J27+K27)*'Ex C - Proj Estimate'!$B$56</f>
        <v>0</v>
      </c>
      <c r="M27" s="276">
        <f>(G27+J27+K27)*'Ex C - Proj Estimate'!$B$57</f>
        <v>0</v>
      </c>
      <c r="N27" s="276">
        <f t="shared" si="0"/>
        <v>0</v>
      </c>
      <c r="O27" s="502"/>
      <c r="P27" s="503"/>
      <c r="Q27" s="162"/>
    </row>
    <row r="28" spans="1:17" x14ac:dyDescent="0.25">
      <c r="A28" s="280"/>
      <c r="B28" s="279"/>
      <c r="C28" s="279"/>
      <c r="D28" s="502"/>
      <c r="E28" s="502"/>
      <c r="F28" s="502"/>
      <c r="G28" s="157"/>
      <c r="H28" s="157"/>
      <c r="I28" s="157"/>
      <c r="J28" s="276">
        <f>G28*J10</f>
        <v>0</v>
      </c>
      <c r="K28" s="276">
        <f>(G28+J28)*'Ex C - Proj Estimate'!$B$55</f>
        <v>0</v>
      </c>
      <c r="L28" s="276">
        <f>(G28+J28+K28)*'Ex C - Proj Estimate'!$B$56</f>
        <v>0</v>
      </c>
      <c r="M28" s="276">
        <f>(G28+J28+K28)*'Ex C - Proj Estimate'!$B$57</f>
        <v>0</v>
      </c>
      <c r="N28" s="276">
        <f t="shared" si="0"/>
        <v>0</v>
      </c>
      <c r="O28" s="502"/>
      <c r="P28" s="503"/>
      <c r="Q28" s="162"/>
    </row>
    <row r="29" spans="1:17" x14ac:dyDescent="0.25">
      <c r="A29" s="280"/>
      <c r="B29" s="279"/>
      <c r="C29" s="279"/>
      <c r="D29" s="502"/>
      <c r="E29" s="502"/>
      <c r="F29" s="502"/>
      <c r="G29" s="157"/>
      <c r="H29" s="157"/>
      <c r="I29" s="157"/>
      <c r="J29" s="276">
        <f>G29*J10</f>
        <v>0</v>
      </c>
      <c r="K29" s="276">
        <f>(G29+J29)*'Ex C - Proj Estimate'!$B$55</f>
        <v>0</v>
      </c>
      <c r="L29" s="276">
        <f>(G29+J29+K29)*'Ex C - Proj Estimate'!$B$56</f>
        <v>0</v>
      </c>
      <c r="M29" s="276">
        <f>(G29+J29+K29)*'Ex C - Proj Estimate'!$B$57</f>
        <v>0</v>
      </c>
      <c r="N29" s="276">
        <f t="shared" si="0"/>
        <v>0</v>
      </c>
      <c r="O29" s="502"/>
      <c r="P29" s="503"/>
      <c r="Q29" s="162"/>
    </row>
    <row r="30" spans="1:17" x14ac:dyDescent="0.25">
      <c r="A30" s="280"/>
      <c r="B30" s="279"/>
      <c r="C30" s="279"/>
      <c r="D30" s="502"/>
      <c r="E30" s="502"/>
      <c r="F30" s="502"/>
      <c r="G30" s="157"/>
      <c r="H30" s="157"/>
      <c r="I30" s="157"/>
      <c r="J30" s="276">
        <f>G30*J10</f>
        <v>0</v>
      </c>
      <c r="K30" s="276">
        <f>(G30+J30)*'Ex C - Proj Estimate'!$B$55</f>
        <v>0</v>
      </c>
      <c r="L30" s="276">
        <f>(G30+J30+K30)*'Ex C - Proj Estimate'!$B$56</f>
        <v>0</v>
      </c>
      <c r="M30" s="276">
        <f>(G30+J30+K30)*'Ex C - Proj Estimate'!$B$57</f>
        <v>0</v>
      </c>
      <c r="N30" s="276">
        <f t="shared" si="0"/>
        <v>0</v>
      </c>
      <c r="O30" s="502"/>
      <c r="P30" s="503"/>
      <c r="Q30" s="162"/>
    </row>
    <row r="31" spans="1:17" x14ac:dyDescent="0.25">
      <c r="A31" s="280"/>
      <c r="B31" s="279"/>
      <c r="C31" s="279"/>
      <c r="D31" s="502"/>
      <c r="E31" s="502"/>
      <c r="F31" s="502"/>
      <c r="G31" s="157"/>
      <c r="H31" s="157"/>
      <c r="I31" s="157"/>
      <c r="J31" s="276">
        <f>G31*J10</f>
        <v>0</v>
      </c>
      <c r="K31" s="276">
        <f>(G31+J31)*'Ex C - Proj Estimate'!$B$55</f>
        <v>0</v>
      </c>
      <c r="L31" s="276">
        <f>(G31+J31+K31)*'Ex C - Proj Estimate'!$B$56</f>
        <v>0</v>
      </c>
      <c r="M31" s="276">
        <f>(G31+J31+K31)*'Ex C - Proj Estimate'!$B$57</f>
        <v>0</v>
      </c>
      <c r="N31" s="276">
        <f t="shared" si="0"/>
        <v>0</v>
      </c>
      <c r="O31" s="502"/>
      <c r="P31" s="503"/>
      <c r="Q31" s="162"/>
    </row>
    <row r="32" spans="1:17" x14ac:dyDescent="0.25">
      <c r="A32" s="280"/>
      <c r="B32" s="279"/>
      <c r="C32" s="279"/>
      <c r="D32" s="502"/>
      <c r="E32" s="502"/>
      <c r="F32" s="502"/>
      <c r="G32" s="157"/>
      <c r="H32" s="157"/>
      <c r="I32" s="157"/>
      <c r="J32" s="276">
        <f>G32*J10</f>
        <v>0</v>
      </c>
      <c r="K32" s="276">
        <f>(G32+J32)*'Ex C - Proj Estimate'!$B$55</f>
        <v>0</v>
      </c>
      <c r="L32" s="276">
        <f>(G32+J32+K32)*'Ex C - Proj Estimate'!$B$56</f>
        <v>0</v>
      </c>
      <c r="M32" s="276">
        <f>(G32+J32+K32)*'Ex C - Proj Estimate'!$B$57</f>
        <v>0</v>
      </c>
      <c r="N32" s="276">
        <f t="shared" si="0"/>
        <v>0</v>
      </c>
      <c r="O32" s="502"/>
      <c r="P32" s="503"/>
      <c r="Q32" s="162"/>
    </row>
    <row r="33" spans="1:17" x14ac:dyDescent="0.25">
      <c r="A33" s="280"/>
      <c r="B33" s="279"/>
      <c r="C33" s="279"/>
      <c r="D33" s="502"/>
      <c r="E33" s="502"/>
      <c r="F33" s="502"/>
      <c r="G33" s="157"/>
      <c r="H33" s="157"/>
      <c r="I33" s="157"/>
      <c r="J33" s="276">
        <f>G33*J10</f>
        <v>0</v>
      </c>
      <c r="K33" s="276">
        <f>(G33+J33)*'Ex C - Proj Estimate'!$B$55</f>
        <v>0</v>
      </c>
      <c r="L33" s="276">
        <f>(G33+J33+K33)*'Ex C - Proj Estimate'!$B$56</f>
        <v>0</v>
      </c>
      <c r="M33" s="276">
        <f>(G33+J33+K33)*'Ex C - Proj Estimate'!$B$57</f>
        <v>0</v>
      </c>
      <c r="N33" s="276">
        <f t="shared" si="0"/>
        <v>0</v>
      </c>
      <c r="O33" s="502"/>
      <c r="P33" s="503"/>
      <c r="Q33" s="162"/>
    </row>
    <row r="34" spans="1:17" x14ac:dyDescent="0.25">
      <c r="A34" s="280"/>
      <c r="B34" s="279"/>
      <c r="C34" s="279"/>
      <c r="D34" s="502"/>
      <c r="E34" s="502"/>
      <c r="F34" s="502"/>
      <c r="G34" s="157"/>
      <c r="H34" s="157"/>
      <c r="I34" s="157"/>
      <c r="J34" s="276">
        <f>G34*J10</f>
        <v>0</v>
      </c>
      <c r="K34" s="276">
        <f>(G34+J34)*'Ex C - Proj Estimate'!$B$55</f>
        <v>0</v>
      </c>
      <c r="L34" s="276">
        <f>(G34+J34+K34)*'Ex C - Proj Estimate'!$B$56</f>
        <v>0</v>
      </c>
      <c r="M34" s="276">
        <f>(G34+J34+K34)*'Ex C - Proj Estimate'!$B$57</f>
        <v>0</v>
      </c>
      <c r="N34" s="276">
        <f t="shared" si="0"/>
        <v>0</v>
      </c>
      <c r="O34" s="502"/>
      <c r="P34" s="503"/>
      <c r="Q34" s="162"/>
    </row>
    <row r="35" spans="1:17" x14ac:dyDescent="0.25">
      <c r="A35" s="280"/>
      <c r="B35" s="279"/>
      <c r="C35" s="279"/>
      <c r="D35" s="502"/>
      <c r="E35" s="502"/>
      <c r="F35" s="502"/>
      <c r="G35" s="157"/>
      <c r="H35" s="157"/>
      <c r="I35" s="157"/>
      <c r="J35" s="276">
        <f>G35*J10</f>
        <v>0</v>
      </c>
      <c r="K35" s="276">
        <f>(G35+J35)*'Ex C - Proj Estimate'!$B$55</f>
        <v>0</v>
      </c>
      <c r="L35" s="276">
        <f>(G35+J35+K35)*'Ex C - Proj Estimate'!$B$56</f>
        <v>0</v>
      </c>
      <c r="M35" s="276">
        <f>(G35+J35+K35)*'Ex C - Proj Estimate'!$B$57</f>
        <v>0</v>
      </c>
      <c r="N35" s="276">
        <f t="shared" si="0"/>
        <v>0</v>
      </c>
      <c r="O35" s="502"/>
      <c r="P35" s="503"/>
      <c r="Q35" s="162"/>
    </row>
    <row r="36" spans="1:17" x14ac:dyDescent="0.25">
      <c r="A36" s="280"/>
      <c r="B36" s="279"/>
      <c r="C36" s="279"/>
      <c r="D36" s="502"/>
      <c r="E36" s="502"/>
      <c r="F36" s="502"/>
      <c r="G36" s="157"/>
      <c r="H36" s="157"/>
      <c r="I36" s="157"/>
      <c r="J36" s="276">
        <f>G36*J10</f>
        <v>0</v>
      </c>
      <c r="K36" s="276">
        <f>(G36+J36)*'Ex C - Proj Estimate'!$B$55</f>
        <v>0</v>
      </c>
      <c r="L36" s="276">
        <f>(G36+J36+K36)*'Ex C - Proj Estimate'!$B$56</f>
        <v>0</v>
      </c>
      <c r="M36" s="276">
        <f>(G36+J36+K36)*'Ex C - Proj Estimate'!$B$57</f>
        <v>0</v>
      </c>
      <c r="N36" s="276">
        <f t="shared" si="0"/>
        <v>0</v>
      </c>
      <c r="O36" s="502"/>
      <c r="P36" s="503"/>
      <c r="Q36" s="162"/>
    </row>
    <row r="37" spans="1:17" x14ac:dyDescent="0.25">
      <c r="A37" s="280"/>
      <c r="B37" s="279"/>
      <c r="C37" s="279"/>
      <c r="D37" s="502"/>
      <c r="E37" s="502"/>
      <c r="F37" s="502"/>
      <c r="G37" s="157"/>
      <c r="H37" s="157"/>
      <c r="I37" s="157"/>
      <c r="J37" s="276">
        <f>G37*J10</f>
        <v>0</v>
      </c>
      <c r="K37" s="276">
        <f>(G37+J37)*'Ex C - Proj Estimate'!$B$55</f>
        <v>0</v>
      </c>
      <c r="L37" s="276">
        <f>(G37+J37+K37)*'Ex C - Proj Estimate'!$B$56</f>
        <v>0</v>
      </c>
      <c r="M37" s="276">
        <f>(G37+J37+K37)*'Ex C - Proj Estimate'!$B$57</f>
        <v>0</v>
      </c>
      <c r="N37" s="276">
        <f t="shared" si="0"/>
        <v>0</v>
      </c>
      <c r="O37" s="502"/>
      <c r="P37" s="503"/>
      <c r="Q37" s="162"/>
    </row>
    <row r="38" spans="1:17" x14ac:dyDescent="0.25">
      <c r="A38" s="280"/>
      <c r="B38" s="279"/>
      <c r="C38" s="279"/>
      <c r="D38" s="502"/>
      <c r="E38" s="502"/>
      <c r="F38" s="502"/>
      <c r="G38" s="157"/>
      <c r="H38" s="157"/>
      <c r="I38" s="157"/>
      <c r="J38" s="276">
        <f>G38*J10</f>
        <v>0</v>
      </c>
      <c r="K38" s="276">
        <f>(G38+J38)*'Ex C - Proj Estimate'!$B$55</f>
        <v>0</v>
      </c>
      <c r="L38" s="276">
        <f>(G38+J38+K38)*'Ex C - Proj Estimate'!$B$56</f>
        <v>0</v>
      </c>
      <c r="M38" s="276">
        <f>(G38+J38+K38)*'Ex C - Proj Estimate'!$B$57</f>
        <v>0</v>
      </c>
      <c r="N38" s="276">
        <f t="shared" si="0"/>
        <v>0</v>
      </c>
      <c r="O38" s="502"/>
      <c r="P38" s="503"/>
      <c r="Q38" s="162"/>
    </row>
    <row r="39" spans="1:17" ht="14.4" thickBot="1" x14ac:dyDescent="0.3">
      <c r="A39" s="158"/>
      <c r="B39" s="281"/>
      <c r="C39" s="281"/>
      <c r="D39" s="504"/>
      <c r="E39" s="504"/>
      <c r="F39" s="504"/>
      <c r="G39" s="159"/>
      <c r="H39" s="159"/>
      <c r="I39" s="159"/>
      <c r="J39" s="276">
        <f>G39*J10</f>
        <v>0</v>
      </c>
      <c r="K39" s="276">
        <f>(G39+J39)*'Ex C - Proj Estimate'!$B$55</f>
        <v>0</v>
      </c>
      <c r="L39" s="276">
        <f>(G39+J39+K39)*'Ex C - Proj Estimate'!$B$56</f>
        <v>0</v>
      </c>
      <c r="M39" s="276">
        <f>(G39+J39+K39)*'Ex C - Proj Estimate'!$B$57</f>
        <v>0</v>
      </c>
      <c r="N39" s="276">
        <f t="shared" si="0"/>
        <v>0</v>
      </c>
      <c r="O39" s="502"/>
      <c r="P39" s="503"/>
      <c r="Q39" s="162"/>
    </row>
    <row r="40" spans="1:17" ht="15.75" customHeight="1" thickBot="1" x14ac:dyDescent="0.3">
      <c r="A40" s="505" t="s">
        <v>127</v>
      </c>
      <c r="B40" s="506"/>
      <c r="C40" s="506"/>
      <c r="D40" s="506"/>
      <c r="E40" s="506"/>
      <c r="F40" s="507"/>
      <c r="G40" s="198">
        <f>SUM(G11:G39)</f>
        <v>0</v>
      </c>
      <c r="H40" s="199">
        <f>SUM(H11:H39)</f>
        <v>0</v>
      </c>
      <c r="I40" s="199">
        <f>SUM(I11:I39)</f>
        <v>0</v>
      </c>
      <c r="J40" s="199">
        <f t="shared" ref="J40:N40" si="1">SUM(J11:J39)</f>
        <v>0</v>
      </c>
      <c r="K40" s="199">
        <f t="shared" si="1"/>
        <v>0</v>
      </c>
      <c r="L40" s="200">
        <f t="shared" si="1"/>
        <v>0</v>
      </c>
      <c r="M40" s="200">
        <f t="shared" si="1"/>
        <v>0</v>
      </c>
      <c r="N40" s="252">
        <f t="shared" si="1"/>
        <v>0</v>
      </c>
      <c r="O40" s="508"/>
      <c r="P40" s="508"/>
      <c r="Q40" s="141"/>
    </row>
  </sheetData>
  <sheetProtection algorithmName="SHA-512" hashValue="3S6IGDVKReV+PGmHLS9+qXPUff5TFmwxRkrGbsMKrNDyRMI6yGS4asWmSsR1crMbhfsj9ULdrJr4gPcsFxPJNw==" saltValue="NAkRlvo7BqMilp6aPli/cw==" spinCount="100000" sheet="1" formatColumns="0" formatRows="0"/>
  <mergeCells count="71">
    <mergeCell ref="D39:F39"/>
    <mergeCell ref="O39:P39"/>
    <mergeCell ref="A40:F40"/>
    <mergeCell ref="O40:P40"/>
    <mergeCell ref="D36:F36"/>
    <mergeCell ref="O36:P36"/>
    <mergeCell ref="D37:F37"/>
    <mergeCell ref="O37:P37"/>
    <mergeCell ref="D38:F38"/>
    <mergeCell ref="O38:P38"/>
    <mergeCell ref="D33:F33"/>
    <mergeCell ref="O33:P33"/>
    <mergeCell ref="D34:F34"/>
    <mergeCell ref="O34:P34"/>
    <mergeCell ref="D35:F35"/>
    <mergeCell ref="O35:P35"/>
    <mergeCell ref="D30:F30"/>
    <mergeCell ref="O30:P30"/>
    <mergeCell ref="D31:F31"/>
    <mergeCell ref="O31:P31"/>
    <mergeCell ref="D32:F32"/>
    <mergeCell ref="O32:P32"/>
    <mergeCell ref="D27:F27"/>
    <mergeCell ref="O27:P27"/>
    <mergeCell ref="D28:F28"/>
    <mergeCell ref="O28:P28"/>
    <mergeCell ref="D29:F29"/>
    <mergeCell ref="O29:P29"/>
    <mergeCell ref="D24:F24"/>
    <mergeCell ref="O24:P24"/>
    <mergeCell ref="D25:F25"/>
    <mergeCell ref="O25:P25"/>
    <mergeCell ref="D26:F26"/>
    <mergeCell ref="O26:P26"/>
    <mergeCell ref="D21:F21"/>
    <mergeCell ref="O21:P21"/>
    <mergeCell ref="D22:F22"/>
    <mergeCell ref="O22:P22"/>
    <mergeCell ref="D23:F23"/>
    <mergeCell ref="O23:P23"/>
    <mergeCell ref="D18:F18"/>
    <mergeCell ref="O18:P18"/>
    <mergeCell ref="D19:F19"/>
    <mergeCell ref="O19:P19"/>
    <mergeCell ref="D20:F20"/>
    <mergeCell ref="O20:P20"/>
    <mergeCell ref="D15:F15"/>
    <mergeCell ref="O15:P15"/>
    <mergeCell ref="D16:F16"/>
    <mergeCell ref="O16:P16"/>
    <mergeCell ref="D17:F17"/>
    <mergeCell ref="O17:P17"/>
    <mergeCell ref="D12:F12"/>
    <mergeCell ref="O12:P12"/>
    <mergeCell ref="D13:F13"/>
    <mergeCell ref="O13:P13"/>
    <mergeCell ref="D14:F14"/>
    <mergeCell ref="O14:P14"/>
    <mergeCell ref="B9:C9"/>
    <mergeCell ref="D9:F9"/>
    <mergeCell ref="O9:P9"/>
    <mergeCell ref="D11:F11"/>
    <mergeCell ref="O11:P11"/>
    <mergeCell ref="K1:Q1"/>
    <mergeCell ref="N2:Q2"/>
    <mergeCell ref="A8:Q8"/>
    <mergeCell ref="A7:Q7"/>
    <mergeCell ref="A3:Q3"/>
    <mergeCell ref="A6:Q6"/>
    <mergeCell ref="A5:Q5"/>
    <mergeCell ref="A4:Q4"/>
  </mergeCells>
  <dataValidations count="1">
    <dataValidation type="list" allowBlank="1" showInputMessage="1" showErrorMessage="1" sqref="O11:P39">
      <formula1>$S$1:$S$4</formula1>
    </dataValidation>
  </dataValidations>
  <printOptions horizontalCentered="1"/>
  <pageMargins left="0.25" right="0.25" top="0.75" bottom="0.75" header="0.3" footer="0.3"/>
  <pageSetup scale="47" orientation="portrait" r:id="rId1"/>
  <headerFooter>
    <oddFooter>&amp;C&amp;F v072016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80" zoomScaleNormal="80" workbookViewId="0">
      <selection activeCell="C16" sqref="C16:D16"/>
    </sheetView>
  </sheetViews>
  <sheetFormatPr defaultColWidth="8.88671875" defaultRowHeight="13.8" x14ac:dyDescent="0.25"/>
  <cols>
    <col min="1" max="2" width="2.44140625" style="102" customWidth="1"/>
    <col min="3" max="3" width="77.5546875" style="102" customWidth="1"/>
    <col min="4" max="4" width="14.21875" style="102" customWidth="1"/>
    <col min="5" max="5" width="17.33203125" style="112" customWidth="1"/>
    <col min="6" max="6" width="14.77734375" style="112" customWidth="1"/>
    <col min="7" max="7" width="12.77734375" style="102" customWidth="1"/>
    <col min="8" max="8" width="8.88671875" style="102"/>
    <col min="9" max="9" width="24" style="102" customWidth="1"/>
    <col min="10" max="16384" width="8.88671875" style="102"/>
  </cols>
  <sheetData>
    <row r="1" spans="1:9" ht="15.75" customHeight="1" x14ac:dyDescent="0.3">
      <c r="B1" s="46"/>
      <c r="C1" s="47"/>
      <c r="D1" s="47"/>
      <c r="E1" s="47"/>
      <c r="G1" s="124" t="str">
        <f>Summary!H2</f>
        <v>OSU Construction Project</v>
      </c>
      <c r="I1" s="133"/>
    </row>
    <row r="2" spans="1:9" ht="15.6" x14ac:dyDescent="0.3">
      <c r="A2" s="125"/>
      <c r="B2" s="40"/>
      <c r="C2" s="41"/>
      <c r="D2" s="41"/>
      <c r="E2" s="41"/>
      <c r="G2" s="123" t="str">
        <f>Summary!H3</f>
        <v>OSU-123456</v>
      </c>
      <c r="I2" s="134"/>
    </row>
    <row r="3" spans="1:9" x14ac:dyDescent="0.25">
      <c r="A3" s="125"/>
      <c r="B3" s="418" t="str">
        <f>Summary!A5</f>
        <v>GMP #</v>
      </c>
      <c r="C3" s="419"/>
      <c r="D3" s="419"/>
      <c r="E3" s="419"/>
      <c r="F3" s="419"/>
      <c r="G3" s="420"/>
      <c r="H3" s="41"/>
      <c r="I3" s="41"/>
    </row>
    <row r="4" spans="1:9" ht="15.6" x14ac:dyDescent="0.3">
      <c r="A4" s="125"/>
      <c r="B4" s="396" t="s">
        <v>204</v>
      </c>
      <c r="C4" s="397"/>
      <c r="D4" s="397"/>
      <c r="E4" s="397"/>
      <c r="F4" s="397"/>
      <c r="G4" s="398"/>
      <c r="H4" s="135"/>
      <c r="I4" s="135"/>
    </row>
    <row r="5" spans="1:9" ht="15.6" x14ac:dyDescent="0.3">
      <c r="A5" s="125"/>
      <c r="B5" s="396" t="s">
        <v>118</v>
      </c>
      <c r="C5" s="397"/>
      <c r="D5" s="397"/>
      <c r="E5" s="397"/>
      <c r="F5" s="397"/>
      <c r="G5" s="398"/>
      <c r="H5" s="135"/>
      <c r="I5" s="135"/>
    </row>
    <row r="6" spans="1:9" ht="15.75" customHeight="1" x14ac:dyDescent="0.3">
      <c r="B6" s="399">
        <f ca="1">Summary!A7</f>
        <v>44050</v>
      </c>
      <c r="C6" s="400"/>
      <c r="D6" s="400"/>
      <c r="E6" s="400"/>
      <c r="F6" s="400"/>
      <c r="G6" s="401"/>
      <c r="H6" s="136"/>
      <c r="I6" s="136"/>
    </row>
    <row r="7" spans="1:9" ht="15.6" x14ac:dyDescent="0.3">
      <c r="B7" s="43"/>
      <c r="C7" s="44"/>
      <c r="D7" s="44"/>
      <c r="E7" s="44"/>
      <c r="F7" s="44"/>
      <c r="G7" s="45"/>
      <c r="H7" s="122"/>
      <c r="I7" s="122"/>
    </row>
    <row r="8" spans="1:9" ht="47.25" customHeight="1" thickBot="1" x14ac:dyDescent="0.3">
      <c r="B8" s="520" t="s">
        <v>110</v>
      </c>
      <c r="C8" s="520"/>
      <c r="D8" s="520"/>
      <c r="E8" s="520"/>
      <c r="F8" s="520"/>
      <c r="G8" s="520"/>
    </row>
    <row r="9" spans="1:9" ht="42" thickBot="1" x14ac:dyDescent="0.3">
      <c r="B9" s="521" t="s">
        <v>72</v>
      </c>
      <c r="C9" s="522"/>
      <c r="D9" s="258" t="s">
        <v>223</v>
      </c>
      <c r="E9" s="126" t="s">
        <v>194</v>
      </c>
      <c r="F9" s="127" t="s">
        <v>154</v>
      </c>
      <c r="G9" s="127" t="s">
        <v>155</v>
      </c>
    </row>
    <row r="10" spans="1:9" x14ac:dyDescent="0.25">
      <c r="B10" s="516" t="s">
        <v>100</v>
      </c>
      <c r="C10" s="517"/>
      <c r="D10" s="163" t="s">
        <v>156</v>
      </c>
      <c r="E10" s="164"/>
      <c r="F10" s="128"/>
      <c r="G10" s="129"/>
    </row>
    <row r="11" spans="1:9" x14ac:dyDescent="0.25">
      <c r="B11" s="130"/>
      <c r="C11" s="165" t="s">
        <v>157</v>
      </c>
      <c r="D11" s="259" t="e">
        <f ca="1">E11/'Ex C - Proj Estimate'!H59</f>
        <v>#DIV/0!</v>
      </c>
      <c r="E11" s="275">
        <v>0</v>
      </c>
      <c r="F11" s="166"/>
      <c r="G11" s="167"/>
      <c r="I11" s="284" t="s">
        <v>234</v>
      </c>
    </row>
    <row r="12" spans="1:9" x14ac:dyDescent="0.25">
      <c r="B12" s="130"/>
      <c r="C12" s="165" t="s">
        <v>158</v>
      </c>
      <c r="D12" s="259" t="e">
        <f ca="1">E12/'Ex C - Proj Estimate'!H53-'Ex C - Proj Estimate'!H51</f>
        <v>#DIV/0!</v>
      </c>
      <c r="E12" s="275">
        <v>0</v>
      </c>
      <c r="F12" s="166"/>
      <c r="G12" s="167"/>
      <c r="I12" s="285" t="s">
        <v>235</v>
      </c>
    </row>
    <row r="13" spans="1:9" x14ac:dyDescent="0.25">
      <c r="B13" s="131"/>
      <c r="C13" s="165" t="s">
        <v>159</v>
      </c>
      <c r="D13" s="259" t="e">
        <f ca="1">E13/'Ex C - Proj Estimate'!H59</f>
        <v>#DIV/0!</v>
      </c>
      <c r="E13" s="275">
        <v>0</v>
      </c>
      <c r="F13" s="166"/>
      <c r="G13" s="167"/>
    </row>
    <row r="14" spans="1:9" x14ac:dyDescent="0.25">
      <c r="B14" s="131"/>
      <c r="C14" s="518" t="s">
        <v>236</v>
      </c>
      <c r="D14" s="519"/>
      <c r="E14" s="253"/>
      <c r="F14" s="166"/>
      <c r="G14" s="167"/>
      <c r="I14" s="112"/>
    </row>
    <row r="15" spans="1:9" ht="15" customHeight="1" x14ac:dyDescent="0.25">
      <c r="B15" s="130"/>
      <c r="C15" s="513" t="s">
        <v>160</v>
      </c>
      <c r="D15" s="515"/>
      <c r="E15" s="275">
        <v>0</v>
      </c>
      <c r="F15" s="174"/>
      <c r="G15" s="260"/>
    </row>
    <row r="16" spans="1:9" ht="15" customHeight="1" x14ac:dyDescent="0.25">
      <c r="B16" s="131"/>
      <c r="C16" s="513" t="s">
        <v>161</v>
      </c>
      <c r="D16" s="515"/>
      <c r="E16" s="275">
        <v>0</v>
      </c>
      <c r="F16" s="174"/>
      <c r="G16" s="260"/>
    </row>
    <row r="17" spans="2:9" ht="15" customHeight="1" x14ac:dyDescent="0.25">
      <c r="B17" s="130"/>
      <c r="C17" s="513" t="s">
        <v>162</v>
      </c>
      <c r="D17" s="515"/>
      <c r="E17" s="275">
        <v>0</v>
      </c>
      <c r="F17" s="174"/>
      <c r="G17" s="260"/>
    </row>
    <row r="18" spans="2:9" ht="15" customHeight="1" x14ac:dyDescent="0.25">
      <c r="B18" s="131"/>
      <c r="C18" s="513" t="s">
        <v>163</v>
      </c>
      <c r="D18" s="515"/>
      <c r="E18" s="275">
        <v>0</v>
      </c>
      <c r="F18" s="174"/>
      <c r="G18" s="260"/>
    </row>
    <row r="19" spans="2:9" ht="15" customHeight="1" x14ac:dyDescent="0.25">
      <c r="B19" s="131"/>
      <c r="C19" s="513" t="s">
        <v>164</v>
      </c>
      <c r="D19" s="515"/>
      <c r="E19" s="275">
        <v>0</v>
      </c>
      <c r="F19" s="174"/>
      <c r="G19" s="260"/>
    </row>
    <row r="20" spans="2:9" ht="15" customHeight="1" x14ac:dyDescent="0.25">
      <c r="B20" s="131"/>
      <c r="C20" s="513" t="s">
        <v>165</v>
      </c>
      <c r="D20" s="515"/>
      <c r="E20" s="275">
        <v>0</v>
      </c>
      <c r="F20" s="174"/>
      <c r="G20" s="260"/>
    </row>
    <row r="21" spans="2:9" ht="15" customHeight="1" x14ac:dyDescent="0.25">
      <c r="B21" s="130"/>
      <c r="C21" s="513" t="s">
        <v>237</v>
      </c>
      <c r="D21" s="515"/>
      <c r="E21" s="275">
        <v>0</v>
      </c>
      <c r="F21" s="174"/>
      <c r="G21" s="260"/>
    </row>
    <row r="22" spans="2:9" ht="15" customHeight="1" x14ac:dyDescent="0.25">
      <c r="B22" s="131"/>
      <c r="C22" s="513" t="s">
        <v>166</v>
      </c>
      <c r="D22" s="515"/>
      <c r="E22" s="275">
        <v>0</v>
      </c>
      <c r="F22" s="174"/>
      <c r="G22" s="260"/>
      <c r="I22" s="112"/>
    </row>
    <row r="23" spans="2:9" ht="15" customHeight="1" x14ac:dyDescent="0.25">
      <c r="B23" s="131"/>
      <c r="C23" s="513" t="s">
        <v>167</v>
      </c>
      <c r="D23" s="515"/>
      <c r="E23" s="275">
        <v>0</v>
      </c>
      <c r="F23" s="174"/>
      <c r="G23" s="260"/>
    </row>
    <row r="24" spans="2:9" ht="15" customHeight="1" x14ac:dyDescent="0.25">
      <c r="B24" s="131"/>
      <c r="C24" s="513" t="s">
        <v>111</v>
      </c>
      <c r="D24" s="515"/>
      <c r="E24" s="275">
        <v>0</v>
      </c>
      <c r="F24" s="174"/>
      <c r="G24" s="260"/>
    </row>
    <row r="25" spans="2:9" ht="114" hidden="1" customHeight="1" x14ac:dyDescent="0.25">
      <c r="B25" s="131"/>
      <c r="C25" s="513" t="s">
        <v>112</v>
      </c>
      <c r="D25" s="515"/>
      <c r="E25" s="275">
        <v>0</v>
      </c>
      <c r="F25" s="174"/>
      <c r="G25" s="260"/>
    </row>
    <row r="26" spans="2:9" s="42" customFormat="1" ht="57" hidden="1" customHeight="1" x14ac:dyDescent="0.25">
      <c r="B26" s="131"/>
      <c r="C26" s="513" t="s">
        <v>113</v>
      </c>
      <c r="D26" s="515"/>
      <c r="E26" s="275">
        <v>0</v>
      </c>
      <c r="F26" s="174"/>
      <c r="G26" s="260"/>
    </row>
    <row r="27" spans="2:9" s="42" customFormat="1" ht="15" customHeight="1" x14ac:dyDescent="0.25">
      <c r="B27" s="131"/>
      <c r="C27" s="513" t="s">
        <v>114</v>
      </c>
      <c r="D27" s="515"/>
      <c r="E27" s="275">
        <v>0</v>
      </c>
      <c r="F27" s="174"/>
      <c r="G27" s="260"/>
    </row>
    <row r="28" spans="2:9" ht="15" customHeight="1" x14ac:dyDescent="0.25">
      <c r="B28" s="132"/>
      <c r="C28" s="509" t="s">
        <v>115</v>
      </c>
      <c r="D28" s="510"/>
      <c r="E28" s="275">
        <v>0</v>
      </c>
      <c r="F28" s="175"/>
      <c r="G28" s="260"/>
    </row>
    <row r="29" spans="2:9" x14ac:dyDescent="0.25">
      <c r="B29" s="132"/>
      <c r="C29" s="509"/>
      <c r="D29" s="510"/>
      <c r="E29" s="275">
        <v>0</v>
      </c>
      <c r="F29" s="175"/>
      <c r="G29" s="260"/>
    </row>
    <row r="30" spans="2:9" x14ac:dyDescent="0.25">
      <c r="B30" s="132"/>
      <c r="C30" s="509"/>
      <c r="D30" s="510"/>
      <c r="E30" s="275">
        <v>0</v>
      </c>
      <c r="F30" s="175"/>
      <c r="G30" s="260"/>
    </row>
    <row r="31" spans="2:9" ht="14.4" thickBot="1" x14ac:dyDescent="0.3">
      <c r="B31" s="168"/>
      <c r="C31" s="509"/>
      <c r="D31" s="510"/>
      <c r="E31" s="275">
        <v>0</v>
      </c>
      <c r="F31" s="176"/>
      <c r="G31" s="261"/>
    </row>
    <row r="32" spans="2:9" x14ac:dyDescent="0.25">
      <c r="B32" s="169"/>
      <c r="C32" s="511" t="s">
        <v>116</v>
      </c>
      <c r="D32" s="512"/>
      <c r="E32" s="254">
        <f>SUM(E11:E31)</f>
        <v>0</v>
      </c>
      <c r="F32" s="170"/>
      <c r="G32" s="171"/>
    </row>
    <row r="33" spans="2:7" ht="14.25" customHeight="1" x14ac:dyDescent="0.25">
      <c r="B33" s="107" t="s">
        <v>168</v>
      </c>
      <c r="C33" s="513" t="s">
        <v>206</v>
      </c>
      <c r="D33" s="514"/>
      <c r="E33" s="514"/>
      <c r="F33" s="514"/>
      <c r="G33" s="515"/>
    </row>
  </sheetData>
  <sheetProtection algorithmName="SHA-512" hashValue="EdA3TQtYcDtqt+xrWYV0v7R1TTCtvSpo6gUFvlig1F1LB+N+cN+xTCkME3rIGjuBOuJ6wyXyVt5VQI9Vtg/dmg==" saltValue="X0XbhAKGhrn2NFSNHeVrFA==" spinCount="100000" sheet="1" formatColumns="0" formatRows="0" insertRows="0"/>
  <protectedRanges>
    <protectedRange algorithmName="SHA-512" hashValue="FBrNYNmWrMQeeaD3sokHsxWaLsUiduNWqb69qSjsZxzYVOwGr5LU7bRuH8htqKwgWWnQnXOK7eFcG8T/MtBlYg==" saltValue="BkCPyBYA99Bpc+V/QKzf0g==" spinCount="100000" sqref="G15:G31" name="Range1"/>
  </protectedRanges>
  <mergeCells count="27">
    <mergeCell ref="C30:D30"/>
    <mergeCell ref="B8:G8"/>
    <mergeCell ref="B4:G4"/>
    <mergeCell ref="B5:G5"/>
    <mergeCell ref="B6:G6"/>
    <mergeCell ref="B9:C9"/>
    <mergeCell ref="C25:D25"/>
    <mergeCell ref="C26:D26"/>
    <mergeCell ref="C27:D27"/>
    <mergeCell ref="C28:D28"/>
    <mergeCell ref="C29:D29"/>
    <mergeCell ref="B3:G3"/>
    <mergeCell ref="C31:D31"/>
    <mergeCell ref="C32:D32"/>
    <mergeCell ref="C33:G33"/>
    <mergeCell ref="B10:C10"/>
    <mergeCell ref="C14:D14"/>
    <mergeCell ref="C15:D15"/>
    <mergeCell ref="C16:D16"/>
    <mergeCell ref="C17:D17"/>
    <mergeCell ref="C18:D18"/>
    <mergeCell ref="C19:D19"/>
    <mergeCell ref="C20:D20"/>
    <mergeCell ref="C21:D21"/>
    <mergeCell ref="C22:D22"/>
    <mergeCell ref="C23:D23"/>
    <mergeCell ref="C24:D24"/>
  </mergeCells>
  <printOptions horizontalCentered="1"/>
  <pageMargins left="0.25" right="0.25" top="0.75" bottom="0.75" header="0.3" footer="0.3"/>
  <pageSetup scale="76" orientation="portrait" r:id="rId1"/>
  <headerFooter>
    <oddFooter>&amp;C&amp;F v072016</oddFooter>
  </headerFooter>
  <colBreaks count="1" manualBreakCount="1">
    <brk id="7" max="1048575" man="1"/>
  </colBreaks>
  <ignoredErrors>
    <ignoredError sqref="D11 D13" evalError="1"/>
    <ignoredError sqref="D12"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Summary</vt:lpstr>
      <vt:lpstr>Ex C - Proj Estimate</vt:lpstr>
      <vt:lpstr>Iteration Calc</vt:lpstr>
      <vt:lpstr>Ex F - Staffing Plan Const.</vt:lpstr>
      <vt:lpstr>Ex I - Allowances</vt:lpstr>
      <vt:lpstr>Ex J - Unit Prices</vt:lpstr>
      <vt:lpstr>Ex K - Alternates</vt:lpstr>
      <vt:lpstr>Ex M - General Cond</vt:lpstr>
      <vt:lpstr>'Ex C - Proj Estimate'!Print_Area</vt:lpstr>
      <vt:lpstr>'Ex F - Staffing Plan Const.'!Print_Area</vt:lpstr>
      <vt:lpstr>'Ex I - Allowances'!Print_Area</vt:lpstr>
      <vt:lpstr>'Ex J - Unit Prices'!Print_Area</vt:lpstr>
      <vt:lpstr>'Ex K - Alternates'!Print_Area</vt:lpstr>
      <vt:lpstr>'Ex M - General Cond'!Print_Area</vt:lpstr>
      <vt:lpstr>Summary!Print_Area</vt:lpstr>
      <vt:lpstr>'Ex I - Allowances'!Print_Titles</vt:lpstr>
      <vt:lpstr>'Ex J - Unit Prices'!Print_Titles</vt:lpstr>
      <vt:lpstr>'Ex K - Alternates'!Print_Titles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Bodyke, Ernestine F. (Faye )</dc:creator>
  <cp:lastModifiedBy>Tuckerman, Marci L.</cp:lastModifiedBy>
  <cp:lastPrinted>2016-08-29T14:01:43Z</cp:lastPrinted>
  <dcterms:created xsi:type="dcterms:W3CDTF">2015-04-29T13:08:22Z</dcterms:created>
  <dcterms:modified xsi:type="dcterms:W3CDTF">2020-08-07T15:33:44Z</dcterms:modified>
</cp:coreProperties>
</file>